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2\3 მარტი\საიტზე ასატვირთი\"/>
    </mc:Choice>
  </mc:AlternateContent>
  <xr:revisionPtr revIDLastSave="0" documentId="13_ncr:1_{2FE001E6-B83D-4676-8CAA-2FC827028F8F}" xr6:coauthVersionLast="46" xr6:coauthVersionMax="47" xr10:uidLastSave="{00000000-0000-0000-0000-000000000000}"/>
  <bookViews>
    <workbookView xWindow="28680" yWindow="-120" windowWidth="29040" windowHeight="1584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N45" i="21" s="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U34" i="21" s="1"/>
  <c r="N35" i="2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C50" i="21" s="1"/>
  <c r="Y33" i="21"/>
  <c r="U33" i="21"/>
  <c r="N33" i="21"/>
  <c r="F33" i="21"/>
  <c r="Y32" i="21"/>
  <c r="Y30" i="21" s="1"/>
  <c r="U32" i="21"/>
  <c r="N32" i="21"/>
  <c r="F32" i="21"/>
  <c r="F30" i="21" s="1"/>
  <c r="Y31" i="21"/>
  <c r="U31" i="21"/>
  <c r="N31" i="21"/>
  <c r="N30" i="21" s="1"/>
  <c r="F31" i="21"/>
  <c r="AA30" i="21"/>
  <c r="Z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Y24" i="21" s="1"/>
  <c r="U25" i="21"/>
  <c r="U24" i="21" s="1"/>
  <c r="N25" i="21"/>
  <c r="F25" i="21"/>
  <c r="F24" i="21" s="1"/>
  <c r="AA24" i="21"/>
  <c r="Z24" i="21"/>
  <c r="X24" i="21"/>
  <c r="W24" i="21"/>
  <c r="V24" i="21"/>
  <c r="T24" i="21"/>
  <c r="T50" i="21" s="1"/>
  <c r="S24" i="21"/>
  <c r="R24" i="21"/>
  <c r="Q24" i="21"/>
  <c r="P24" i="21"/>
  <c r="O24" i="21"/>
  <c r="N24" i="21"/>
  <c r="M24" i="21"/>
  <c r="L24" i="21"/>
  <c r="L50" i="21" s="1"/>
  <c r="K24" i="21"/>
  <c r="J24" i="21"/>
  <c r="I24" i="21"/>
  <c r="H24" i="21"/>
  <c r="G24" i="21"/>
  <c r="E24" i="21"/>
  <c r="D24" i="21"/>
  <c r="D50" i="21" s="1"/>
  <c r="C24" i="21"/>
  <c r="Y23" i="21"/>
  <c r="U23" i="21"/>
  <c r="N23" i="21"/>
  <c r="F23" i="21"/>
  <c r="F21" i="21" s="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M50" i="21" s="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Y17" i="21" s="1"/>
  <c r="U18" i="21"/>
  <c r="N18" i="21"/>
  <c r="N17" i="21" s="1"/>
  <c r="F18" i="21"/>
  <c r="AA17" i="21"/>
  <c r="Z17" i="21"/>
  <c r="Z50" i="21" s="1"/>
  <c r="X17" i="21"/>
  <c r="W17" i="21"/>
  <c r="V17" i="21"/>
  <c r="T17" i="21"/>
  <c r="S17" i="21"/>
  <c r="R17" i="21"/>
  <c r="R50" i="21" s="1"/>
  <c r="Q17" i="21"/>
  <c r="P17" i="21"/>
  <c r="O17" i="21"/>
  <c r="M17" i="21"/>
  <c r="L17" i="21"/>
  <c r="K17" i="21"/>
  <c r="J17" i="21"/>
  <c r="J50" i="21" s="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U11" i="21" s="1"/>
  <c r="N12" i="21"/>
  <c r="F12" i="21"/>
  <c r="AA11" i="21"/>
  <c r="Z11" i="21"/>
  <c r="Y11" i="21"/>
  <c r="X11" i="21"/>
  <c r="W11" i="21"/>
  <c r="V11" i="21"/>
  <c r="V50" i="21" s="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G50" i="21" s="1"/>
  <c r="F11" i="21"/>
  <c r="E11" i="21"/>
  <c r="D11" i="21"/>
  <c r="C11" i="21"/>
  <c r="E35" i="27"/>
  <c r="E41" i="27" s="1"/>
  <c r="E29" i="27"/>
  <c r="E19" i="27"/>
  <c r="E13" i="27"/>
  <c r="E22" i="27" s="1"/>
  <c r="E50" i="26"/>
  <c r="P50" i="21"/>
  <c r="Q50" i="21"/>
  <c r="E50" i="21"/>
  <c r="K50" i="21"/>
  <c r="S50" i="21"/>
  <c r="AA50" i="21"/>
  <c r="O50" i="21"/>
  <c r="W50" i="21"/>
  <c r="I50" i="21"/>
  <c r="F49" i="21"/>
  <c r="N49" i="21"/>
  <c r="U49" i="21"/>
  <c r="Y49" i="21"/>
  <c r="H50" i="21"/>
  <c r="X50" i="21"/>
  <c r="E61" i="27"/>
  <c r="E49" i="27"/>
  <c r="E38" i="27"/>
  <c r="E43" i="27" l="1"/>
  <c r="N50" i="21"/>
  <c r="U50" i="21"/>
  <c r="Y50" i="21"/>
  <c r="F50" i="21"/>
  <c r="E72" i="27" l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<sst xmlns="http://schemas.openxmlformats.org/spreadsheetml/2006/main" count="330" uniqueCount="245">
  <si>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</si>
  <si>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</si>
  <si>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</si>
  <si>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</si>
  <si>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</si>
  <si>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</si>
  <si>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</si>
  <si>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</si>
  <si>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</si>
  <si>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</si>
  <si>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</si>
  <si>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</si>
  <si>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</si>
  <si>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</si>
  <si>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</si>
  <si>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</si>
  <si>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</si>
  <si>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</si>
  <si>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</si>
  <si>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</si>
  <si>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</si>
  <si>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</si>
  <si>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</si>
  <si>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</si>
  <si>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</si>
  <si>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</si>
  <si>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</si>
  <si>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</si>
  <si>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</si>
  <si>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</si>
  <si>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</si>
  <si>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</si>
  <si>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</si>
  <si>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</si>
  <si>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</si>
  <si>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</si>
  <si>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</si>
  <si>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</si>
  <si>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</si>
  <si>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</si>
  <si>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</si>
  <si>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</si>
  <si>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</si>
  <si>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</si>
  <si>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</si>
  <si>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</si>
  <si>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</si>
  <si>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</si>
  <si>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</si>
  <si>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</si>
  <si>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</si>
  <si>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</si>
  <si>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</si>
  <si>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</si>
  <si>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</si>
  <si>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</si>
  <si>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</si>
  <si>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</si>
  <si>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</si>
  <si>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</si>
  <si>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</si>
  <si>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</si>
  <si>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</si>
  <si>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</si>
  <si>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</si>
  <si>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</si>
  <si>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</si>
  <si>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</si>
  <si>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</si>
  <si>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</si>
  <si>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</si>
  <si>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</si>
  <si>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</si>
  <si>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</si>
  <si>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</si>
  <si>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</si>
  <si>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</si>
  <si>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</si>
  <si>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</si>
  <si>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</si>
  <si>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</si>
  <si>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</si>
  <si>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</si>
  <si>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</si>
  <si>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</si>
  <si>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</si>
  <si>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</si>
  <si>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</si>
  <si>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</si>
  <si>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</si>
  <si>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</si>
  <si>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</si>
  <si>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</si>
  <si>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</si>
  <si>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</si>
  <si>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</si>
  <si>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</si>
  <si>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</si>
  <si>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</si>
  <si>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</si>
  <si>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</si>
  <si>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</si>
  <si>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</si>
  <si>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</si>
  <si>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</si>
  <si>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</si>
  <si>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</si>
  <si>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</si>
  <si>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</si>
  <si>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</si>
  <si>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</si>
  <si>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</si>
  <si>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</si>
  <si>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</si>
  <si>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</si>
  <si>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</si>
  <si>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</si>
  <si>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</si>
  <si>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</si>
  <si>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</si>
  <si>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</si>
  <si>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</si>
  <si>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</si>
  <si>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</si>
  <si>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</si>
  <si>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</si>
  <si>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</si>
  <si>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</si>
  <si>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</si>
  <si>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</si>
  <si>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</si>
  <si>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</si>
  <si>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</si>
  <si>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</si>
  <si>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</si>
  <si>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</si>
  <si>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</si>
  <si>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</si>
  <si>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</si>
  <si>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</si>
  <si>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</si>
  <si>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</si>
  <si>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</si>
  <si>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</si>
  <si>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</si>
  <si>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</si>
  <si>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</si>
  <si>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</si>
  <si>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</si>
  <si>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</si>
  <si>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</si>
  <si>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</si>
  <si>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</si>
  <si>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</si>
  <si>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</si>
  <si>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</si>
  <si>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</si>
  <si>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</si>
  <si>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</si>
  <si>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</si>
  <si>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</si>
  <si>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</si>
  <si>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</si>
  <si>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</si>
  <si>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</si>
  <si>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</si>
  <si>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</si>
  <si>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</si>
  <si>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</si>
  <si>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</si>
  <si>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</si>
  <si>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</si>
  <si>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</si>
  <si>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</si>
  <si>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</si>
  <si>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</si>
  <si>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</si>
  <si>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</si>
  <si>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</si>
  <si>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</si>
  <si>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</si>
  <si>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</si>
  <si>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</si>
  <si>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</si>
  <si>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</si>
  <si>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</si>
  <si>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</si>
  <si>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</si>
  <si>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</si>
  <si>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</si>
  <si>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</si>
  <si>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</si>
  <si>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</si>
  <si>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</si>
  <si>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</si>
  <si>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</si>
  <si>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</si>
  <si>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</si>
  <si>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</si>
  <si>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</si>
  <si>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</si>
  <si>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</si>
  <si>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</si>
  <si>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</si>
  <si>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</si>
  <si>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</si>
  <si>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</si>
  <si>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</si>
  <si>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</si>
  <si>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</si>
  <si>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</si>
  <si>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</si>
  <si>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</si>
  <si>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</si>
  <si>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</si>
  <si>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</si>
  <si>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</si>
  <si>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</si>
  <si>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</si>
  <si>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</si>
  <si>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</si>
  <si>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</si>
  <si>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</si>
  <si>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</si>
  <si>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</si>
  <si>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</si>
  <si>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</si>
  <si>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</si>
  <si>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</si>
  <si>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</si>
  <si>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</si>
  <si>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</si>
  <si>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</si>
  <si>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</si>
  <si>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</si>
  <si>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</si>
  <si>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</si>
  <si>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</si>
  <si>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</si>
  <si>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</si>
  <si>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</si>
  <si>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</si>
  <si>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</si>
  <si>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31/03/2022</t>
  </si>
  <si>
    <t>საანგარიშო პერიოდი: 01/01/2022-31/03/2022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</si>
</sst>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165" fontId="110" fillId="0" borderId="0" xfId="319" applyNumberFormat="1" applyFont="1" applyAlignment="1">
      <alignment vertical="center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3" activePane="bottomLeft" state="frozen"/>
      <selection pane="bottomLeft" activeCell="H51" sqref="H51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4.42578125" style="112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9" s="156" customFormat="1">
      <c r="B2" s="156" t="s">
        <v>242</v>
      </c>
      <c r="D2" s="153"/>
      <c r="E2" s="157" t="s">
        <v>237</v>
      </c>
    </row>
    <row r="3" spans="2:9" s="156" customFormat="1">
      <c r="B3" s="225" t="s">
        <v>243</v>
      </c>
      <c r="C3" s="225"/>
      <c r="D3" s="225"/>
      <c r="E3" s="225"/>
    </row>
    <row r="4" spans="2:9">
      <c r="B4" s="113"/>
      <c r="C4" s="113"/>
    </row>
    <row r="5" spans="2:9" ht="18" customHeight="1">
      <c r="B5" s="114"/>
      <c r="C5" s="226" t="s">
        <v>84</v>
      </c>
      <c r="D5" s="227"/>
      <c r="E5" s="227"/>
    </row>
    <row r="6" spans="2:9" ht="15.75" thickBot="1">
      <c r="E6" s="133" t="s">
        <v>85</v>
      </c>
    </row>
    <row r="7" spans="2:9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9" s="119" customFormat="1" ht="6" customHeight="1">
      <c r="C8" s="120"/>
      <c r="E8" s="121"/>
    </row>
    <row r="9" spans="2:9" s="122" customFormat="1" ht="15.75" customHeight="1" thickBot="1">
      <c r="C9" s="228" t="s">
        <v>89</v>
      </c>
      <c r="D9" s="228"/>
      <c r="E9" s="228"/>
    </row>
    <row r="10" spans="2:9" s="124" customFormat="1" ht="15" customHeight="1">
      <c r="B10" s="208" t="s">
        <v>90</v>
      </c>
      <c r="C10" s="209">
        <v>1</v>
      </c>
      <c r="D10" s="210" t="s">
        <v>241</v>
      </c>
      <c r="E10" s="167">
        <v>5001332.6572169997</v>
      </c>
      <c r="I10" s="168"/>
    </row>
    <row r="11" spans="2:9" s="124" customFormat="1" ht="15" customHeight="1">
      <c r="B11" s="211" t="s">
        <v>91</v>
      </c>
      <c r="C11" s="195">
        <v>2</v>
      </c>
      <c r="D11" s="196" t="s">
        <v>92</v>
      </c>
      <c r="E11" s="164">
        <v>7680515.3683557287</v>
      </c>
      <c r="I11" s="168"/>
    </row>
    <row r="12" spans="2:9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  <c r="I12" s="168"/>
    </row>
    <row r="13" spans="2:9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  <c r="I13" s="168"/>
    </row>
    <row r="14" spans="2:9" s="124" customFormat="1" ht="30">
      <c r="B14" s="211" t="s">
        <v>97</v>
      </c>
      <c r="C14" s="195">
        <v>5</v>
      </c>
      <c r="D14" s="213" t="s">
        <v>98</v>
      </c>
      <c r="E14" s="164">
        <v>0</v>
      </c>
      <c r="I14" s="168"/>
    </row>
    <row r="15" spans="2:9" s="124" customFormat="1" ht="15" customHeight="1">
      <c r="B15" s="211" t="s">
        <v>99</v>
      </c>
      <c r="C15" s="195">
        <v>6</v>
      </c>
      <c r="D15" s="212" t="s">
        <v>100</v>
      </c>
      <c r="E15" s="164">
        <v>31200224.801374964</v>
      </c>
      <c r="I15" s="168"/>
    </row>
    <row r="16" spans="2:9" s="124" customFormat="1" ht="15" customHeight="1">
      <c r="B16" s="211" t="s">
        <v>101</v>
      </c>
      <c r="C16" s="195">
        <v>7</v>
      </c>
      <c r="D16" s="196" t="s">
        <v>102</v>
      </c>
      <c r="E16" s="164">
        <v>5908484.8496405333</v>
      </c>
      <c r="I16" s="168"/>
    </row>
    <row r="17" spans="2:9" s="124" customFormat="1" ht="15" customHeight="1">
      <c r="B17" s="211" t="s">
        <v>103</v>
      </c>
      <c r="C17" s="195">
        <v>8</v>
      </c>
      <c r="D17" s="212" t="s">
        <v>104</v>
      </c>
      <c r="E17" s="164"/>
      <c r="I17" s="168"/>
    </row>
    <row r="18" spans="2:9" s="124" customFormat="1" ht="15" customHeight="1">
      <c r="B18" s="211" t="s">
        <v>105</v>
      </c>
      <c r="C18" s="195">
        <v>9</v>
      </c>
      <c r="D18" s="196" t="s">
        <v>106</v>
      </c>
      <c r="E18" s="164">
        <v>2782352.41</v>
      </c>
      <c r="I18" s="168"/>
    </row>
    <row r="19" spans="2:9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  <c r="I19" s="168"/>
    </row>
    <row r="20" spans="2:9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  <c r="I20" s="168"/>
    </row>
    <row r="21" spans="2:9" s="124" customFormat="1" ht="15" customHeight="1">
      <c r="B21" s="211" t="s">
        <v>111</v>
      </c>
      <c r="C21" s="195">
        <v>12</v>
      </c>
      <c r="D21" s="196" t="s">
        <v>112</v>
      </c>
      <c r="E21" s="164">
        <v>20694155.372100167</v>
      </c>
      <c r="I21" s="168"/>
    </row>
    <row r="22" spans="2:9" s="124" customFormat="1" ht="15" customHeight="1">
      <c r="B22" s="211" t="s">
        <v>113</v>
      </c>
      <c r="C22" s="195">
        <v>13</v>
      </c>
      <c r="D22" s="196" t="s">
        <v>114</v>
      </c>
      <c r="E22" s="164">
        <v>383628.65641616931</v>
      </c>
      <c r="I22" s="168"/>
    </row>
    <row r="23" spans="2:9" s="124" customFormat="1" ht="15" customHeight="1">
      <c r="B23" s="211" t="s">
        <v>115</v>
      </c>
      <c r="C23" s="195">
        <v>14</v>
      </c>
      <c r="D23" s="196" t="s">
        <v>116</v>
      </c>
      <c r="E23" s="164">
        <v>4343868.8842857145</v>
      </c>
      <c r="H23" s="168"/>
      <c r="I23" s="168"/>
    </row>
    <row r="24" spans="2:9" s="124" customFormat="1" ht="15" customHeight="1">
      <c r="B24" s="211" t="s">
        <v>117</v>
      </c>
      <c r="C24" s="195">
        <v>15</v>
      </c>
      <c r="D24" s="196" t="s">
        <v>118</v>
      </c>
      <c r="E24" s="164">
        <v>662800</v>
      </c>
      <c r="H24" s="168"/>
      <c r="I24" s="168"/>
    </row>
    <row r="25" spans="2:9" s="124" customFormat="1" ht="15" customHeight="1">
      <c r="B25" s="211" t="s">
        <v>119</v>
      </c>
      <c r="C25" s="195">
        <v>16</v>
      </c>
      <c r="D25" s="196" t="s">
        <v>120</v>
      </c>
      <c r="E25" s="164">
        <v>601205.98915499996</v>
      </c>
      <c r="H25" s="168"/>
      <c r="I25" s="168"/>
    </row>
    <row r="26" spans="2:9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  <c r="I26" s="168"/>
    </row>
    <row r="27" spans="2:9" s="124" customFormat="1" ht="15" customHeight="1">
      <c r="B27" s="211" t="s">
        <v>123</v>
      </c>
      <c r="C27" s="195">
        <v>18</v>
      </c>
      <c r="D27" s="214" t="s">
        <v>124</v>
      </c>
      <c r="E27" s="164">
        <v>1494101.550571613</v>
      </c>
      <c r="H27" s="168"/>
      <c r="I27" s="168"/>
    </row>
    <row r="28" spans="2:9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80752670.539116859</v>
      </c>
      <c r="H28" s="168"/>
    </row>
    <row r="29" spans="2:9" s="122" customFormat="1" ht="6" customHeight="1">
      <c r="B29" s="217"/>
      <c r="C29" s="199"/>
      <c r="D29" s="218"/>
      <c r="E29" s="200"/>
      <c r="H29" s="168"/>
    </row>
    <row r="30" spans="2:9" s="122" customFormat="1" ht="15.75" customHeight="1" thickBot="1">
      <c r="B30" s="217"/>
      <c r="C30" s="228" t="s">
        <v>127</v>
      </c>
      <c r="D30" s="228"/>
      <c r="E30" s="228"/>
      <c r="H30" s="168"/>
    </row>
    <row r="31" spans="2:9" s="124" customFormat="1" ht="15" customHeight="1">
      <c r="B31" s="208" t="s">
        <v>128</v>
      </c>
      <c r="C31" s="209">
        <v>20</v>
      </c>
      <c r="D31" s="219" t="s">
        <v>129</v>
      </c>
      <c r="E31" s="123">
        <v>58961795.036015324</v>
      </c>
      <c r="H31" s="168"/>
    </row>
    <row r="32" spans="2:9" s="124" customFormat="1" ht="15" customHeight="1">
      <c r="B32" s="211" t="s">
        <v>130</v>
      </c>
      <c r="C32" s="195">
        <v>21</v>
      </c>
      <c r="D32" s="220" t="s">
        <v>131</v>
      </c>
      <c r="E32" s="125">
        <v>7590230.0537695531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1234629.4950000008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3522025.3632481205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316774.54353789485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>
        <v>42727</v>
      </c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4839351.1773021165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76507532.668873027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4550210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/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-2333829.59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-38170.479841391651</v>
      </c>
    </row>
    <row r="49" spans="2:8" s="124" customFormat="1" ht="15" customHeight="1">
      <c r="B49" s="211" t="s">
        <v>161</v>
      </c>
      <c r="C49" s="195">
        <v>36</v>
      </c>
      <c r="D49" s="220" t="s">
        <v>162</v>
      </c>
      <c r="E49" s="125">
        <v>2066928</v>
      </c>
    </row>
    <row r="50" spans="2:8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4245137.9301586086</v>
      </c>
    </row>
    <row r="51" spans="2:8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80752670.599031642</v>
      </c>
      <c r="H51" s="272"/>
    </row>
    <row r="52" spans="2:8">
      <c r="G52" s="169"/>
    </row>
    <row r="54" spans="2:8">
      <c r="C54" s="229"/>
      <c r="D54" s="229"/>
      <c r="E54" s="229"/>
    </row>
    <row r="55" spans="2:8">
      <c r="C55" s="230"/>
      <c r="D55" s="230"/>
      <c r="E55" s="230"/>
    </row>
    <row r="56" spans="2:8">
      <c r="C56" s="229"/>
      <c r="D56" s="229"/>
      <c r="E56" s="229"/>
    </row>
    <row r="57" spans="2:8">
      <c r="C57" s="230"/>
      <c r="D57" s="230"/>
      <c r="E57" s="230"/>
    </row>
    <row r="58" spans="2:8" ht="15" customHeight="1">
      <c r="C58" s="229"/>
      <c r="D58" s="229"/>
      <c r="E58" s="229"/>
    </row>
    <row r="59" spans="2:8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3" activePane="bottomLeft" state="frozen"/>
      <selection activeCell="C120" sqref="C120"/>
      <selection pane="bottomLeft" activeCell="G58" sqref="G58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3" t="s">
        <v>244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19663388.492222223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1016130.2522649686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4926043.3472156404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-208322.1625274939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13512892.730214119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13437429.689444447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2653594.6520000002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-594267.07894355385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-433795.51809999719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670116.27222222218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9953247.2043786664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-187205.13237829469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3372440.393457158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136711.37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25408.364055343503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11446.489999999991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-9614.4571183946682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90242.05882626184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86848.3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16049.333000000001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42902.61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39963.19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73738.387000000002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-5920.0595124679312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10583.612313793907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3383024.005770952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165726.526358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74191.89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239918.41635800002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2806811.9400000004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421865.38238053012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51301.563187500054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282417.19000000006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48838.467608999999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-49878.358793313113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-38170.479841391651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-38170.479841391651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244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39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0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1"/>
    </row>
    <row r="11" spans="1:38" ht="24.95" customHeight="1" thickBot="1">
      <c r="A11" s="12" t="s">
        <v>24</v>
      </c>
      <c r="B11" s="3" t="s">
        <v>25</v>
      </c>
      <c r="C11" s="66">
        <f>SUM(C12:C15)</f>
        <v>12139</v>
      </c>
      <c r="D11" s="67">
        <f>SUM(D12:D15)</f>
        <v>10</v>
      </c>
      <c r="E11" s="67">
        <f>SUM(E12:E15)</f>
        <v>3890</v>
      </c>
      <c r="F11" s="67">
        <f>SUM(F12:F15)</f>
        <v>16039</v>
      </c>
      <c r="G11" s="67">
        <f>SUM(G12:G15)</f>
        <v>55934</v>
      </c>
      <c r="H11" s="28"/>
      <c r="I11" s="67">
        <f t="shared" ref="I11:Y11" si="0">SUM(I12:I15)</f>
        <v>194792.28543999942</v>
      </c>
      <c r="J11" s="67">
        <f t="shared" si="0"/>
        <v>25408.364055343503</v>
      </c>
      <c r="K11" s="67">
        <f t="shared" si="0"/>
        <v>128979.3</v>
      </c>
      <c r="L11" s="67">
        <f t="shared" si="0"/>
        <v>-264.44</v>
      </c>
      <c r="M11" s="67">
        <f t="shared" si="0"/>
        <v>7996.51</v>
      </c>
      <c r="N11" s="67">
        <f t="shared" si="0"/>
        <v>136711.37</v>
      </c>
      <c r="O11" s="67">
        <f t="shared" si="0"/>
        <v>25408.364055343503</v>
      </c>
      <c r="P11" s="67">
        <f t="shared" si="0"/>
        <v>125264.88</v>
      </c>
      <c r="Q11" s="67">
        <f t="shared" si="0"/>
        <v>90242.05882626184</v>
      </c>
      <c r="R11" s="67">
        <f t="shared" si="0"/>
        <v>86848.3</v>
      </c>
      <c r="S11" s="67">
        <f t="shared" si="0"/>
        <v>0</v>
      </c>
      <c r="T11" s="67">
        <f t="shared" si="0"/>
        <v>0</v>
      </c>
      <c r="U11" s="67">
        <f>SUM(U12:U15)</f>
        <v>86848.3</v>
      </c>
      <c r="V11" s="67">
        <f>SUM(V12:V15)</f>
        <v>70798.967000000004</v>
      </c>
      <c r="W11" s="67">
        <f>SUM(W12:W15)</f>
        <v>0</v>
      </c>
      <c r="X11" s="67">
        <f>SUM(X12:X15)</f>
        <v>0</v>
      </c>
      <c r="Y11" s="67">
        <f t="shared" si="0"/>
        <v>70798.967000000004</v>
      </c>
      <c r="Z11" s="67">
        <f>SUM(Z12:Z15)</f>
        <v>129750.91000000002</v>
      </c>
      <c r="AA11" s="68">
        <f>SUM(AA12:AA15)</f>
        <v>73738.388999999996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12139</v>
      </c>
      <c r="D12" s="41">
        <v>10</v>
      </c>
      <c r="E12" s="41">
        <v>3890</v>
      </c>
      <c r="F12" s="41">
        <f>SUM(C12:E12)</f>
        <v>16039</v>
      </c>
      <c r="G12" s="70">
        <v>55934</v>
      </c>
      <c r="H12" s="28"/>
      <c r="I12" s="70">
        <v>194792.28543999942</v>
      </c>
      <c r="J12" s="70">
        <v>25408.364055343503</v>
      </c>
      <c r="K12" s="70">
        <v>128979.3</v>
      </c>
      <c r="L12" s="70">
        <v>-264.44</v>
      </c>
      <c r="M12" s="70">
        <v>7996.51</v>
      </c>
      <c r="N12" s="54">
        <f>SUM(K12:M12)</f>
        <v>136711.37</v>
      </c>
      <c r="O12" s="70">
        <v>25408.364055343503</v>
      </c>
      <c r="P12" s="70">
        <v>125264.88</v>
      </c>
      <c r="Q12" s="70">
        <v>90242.05882626184</v>
      </c>
      <c r="R12" s="70">
        <v>86848.3</v>
      </c>
      <c r="S12" s="70"/>
      <c r="T12" s="70"/>
      <c r="U12" s="41">
        <f>SUM(R12:T12)</f>
        <v>86848.3</v>
      </c>
      <c r="V12" s="70">
        <v>70798.967000000004</v>
      </c>
      <c r="W12" s="70">
        <v>0</v>
      </c>
      <c r="X12" s="70">
        <v>0</v>
      </c>
      <c r="Y12" s="41">
        <f>SUM(V12:X12)</f>
        <v>70798.967000000004</v>
      </c>
      <c r="Z12" s="70">
        <v>129750.91000000002</v>
      </c>
      <c r="AA12" s="71">
        <v>73738.388999999996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864</v>
      </c>
      <c r="D16" s="44">
        <v>1522</v>
      </c>
      <c r="E16" s="44">
        <v>32</v>
      </c>
      <c r="F16" s="44">
        <f>SUM(C16:E16)</f>
        <v>2418</v>
      </c>
      <c r="G16" s="79">
        <v>1153</v>
      </c>
      <c r="H16" s="29"/>
      <c r="I16" s="79">
        <v>116100.07000000005</v>
      </c>
      <c r="J16" s="79">
        <v>0</v>
      </c>
      <c r="K16" s="79">
        <v>27872.400000000001</v>
      </c>
      <c r="L16" s="79">
        <v>84216.69</v>
      </c>
      <c r="M16" s="79">
        <v>930.4</v>
      </c>
      <c r="N16" s="57">
        <f>SUM(K16:M16)</f>
        <v>113019.48999999999</v>
      </c>
      <c r="O16" s="79"/>
      <c r="P16" s="79">
        <v>158656.12</v>
      </c>
      <c r="Q16" s="79">
        <v>158656.12</v>
      </c>
      <c r="R16" s="79">
        <v>0</v>
      </c>
      <c r="S16" s="79">
        <v>8228.02</v>
      </c>
      <c r="T16" s="79">
        <v>0</v>
      </c>
      <c r="U16" s="44">
        <f>SUM(R16:T16)</f>
        <v>8228.02</v>
      </c>
      <c r="V16" s="79">
        <v>0</v>
      </c>
      <c r="W16" s="79">
        <v>8228.02</v>
      </c>
      <c r="X16" s="79">
        <v>0</v>
      </c>
      <c r="Y16" s="44">
        <f>SUM(V16:X16)</f>
        <v>8228.02</v>
      </c>
      <c r="Z16" s="79">
        <v>7504.2245669999938</v>
      </c>
      <c r="AA16" s="80">
        <v>7504.2245669999938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16291</v>
      </c>
      <c r="D17" s="45">
        <f t="shared" si="2"/>
        <v>345</v>
      </c>
      <c r="E17" s="45">
        <f t="shared" si="2"/>
        <v>1009</v>
      </c>
      <c r="F17" s="45">
        <f>SUM(F18:F19)</f>
        <v>17645</v>
      </c>
      <c r="G17" s="45">
        <f t="shared" ref="G17:AA17" si="3">SUM(G18:G19)</f>
        <v>32522</v>
      </c>
      <c r="H17" s="32"/>
      <c r="I17" s="45">
        <f t="shared" si="3"/>
        <v>424403.07515699754</v>
      </c>
      <c r="J17" s="45">
        <f t="shared" si="3"/>
        <v>30235.827496027396</v>
      </c>
      <c r="K17" s="45">
        <f t="shared" si="3"/>
        <v>367200.88</v>
      </c>
      <c r="L17" s="45">
        <f t="shared" si="3"/>
        <v>16507.03</v>
      </c>
      <c r="M17" s="45">
        <f t="shared" si="3"/>
        <v>5441.88</v>
      </c>
      <c r="N17" s="45">
        <f t="shared" si="3"/>
        <v>389149.79000000004</v>
      </c>
      <c r="O17" s="45">
        <f t="shared" si="3"/>
        <v>30235.827496027396</v>
      </c>
      <c r="P17" s="45">
        <f t="shared" si="3"/>
        <v>158596.34000000003</v>
      </c>
      <c r="Q17" s="45">
        <f t="shared" si="3"/>
        <v>151406.96228111937</v>
      </c>
      <c r="R17" s="45">
        <f t="shared" si="3"/>
        <v>3000</v>
      </c>
      <c r="S17" s="45">
        <f t="shared" si="3"/>
        <v>0</v>
      </c>
      <c r="T17" s="45">
        <f t="shared" si="3"/>
        <v>0</v>
      </c>
      <c r="U17" s="45">
        <f t="shared" si="3"/>
        <v>3000</v>
      </c>
      <c r="V17" s="45">
        <f t="shared" si="3"/>
        <v>3000</v>
      </c>
      <c r="W17" s="45">
        <f t="shared" si="3"/>
        <v>0</v>
      </c>
      <c r="X17" s="45">
        <f t="shared" si="3"/>
        <v>0</v>
      </c>
      <c r="Y17" s="45">
        <f t="shared" si="3"/>
        <v>3000</v>
      </c>
      <c r="Z17" s="45">
        <f t="shared" si="3"/>
        <v>3380.5999999999985</v>
      </c>
      <c r="AA17" s="179">
        <f t="shared" si="3"/>
        <v>3380.5999999999985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15749</v>
      </c>
      <c r="D18" s="46">
        <v>17</v>
      </c>
      <c r="E18" s="46">
        <v>1009</v>
      </c>
      <c r="F18" s="46">
        <f>SUM(C18:E18)</f>
        <v>16775</v>
      </c>
      <c r="G18" s="82">
        <v>29062</v>
      </c>
      <c r="H18" s="31"/>
      <c r="I18" s="82">
        <v>335777.99328999716</v>
      </c>
      <c r="J18" s="82">
        <v>30235.827496027396</v>
      </c>
      <c r="K18" s="82">
        <v>312466.19</v>
      </c>
      <c r="L18" s="82">
        <v>219</v>
      </c>
      <c r="M18" s="82">
        <v>5441.88</v>
      </c>
      <c r="N18" s="58">
        <f>SUM(K18:M18)</f>
        <v>318127.07</v>
      </c>
      <c r="O18" s="82">
        <v>30235.827496027396</v>
      </c>
      <c r="P18" s="82">
        <v>109004.07</v>
      </c>
      <c r="Q18" s="82">
        <v>101814.69228111938</v>
      </c>
      <c r="R18" s="82">
        <v>3000</v>
      </c>
      <c r="S18" s="82">
        <v>0</v>
      </c>
      <c r="T18" s="82">
        <v>0</v>
      </c>
      <c r="U18" s="46">
        <f>SUM(R18:T18)</f>
        <v>3000</v>
      </c>
      <c r="V18" s="82">
        <v>3000</v>
      </c>
      <c r="W18" s="82">
        <v>0</v>
      </c>
      <c r="X18" s="82">
        <v>0</v>
      </c>
      <c r="Y18" s="46">
        <f>SUM(V18:X18)</f>
        <v>3000</v>
      </c>
      <c r="Z18" s="82">
        <v>3380.5999999999985</v>
      </c>
      <c r="AA18" s="83">
        <v>3380.5999999999985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542</v>
      </c>
      <c r="D19" s="47">
        <v>328</v>
      </c>
      <c r="E19" s="47">
        <v>0</v>
      </c>
      <c r="F19" s="47">
        <f>SUM(C19:E19)</f>
        <v>870</v>
      </c>
      <c r="G19" s="85">
        <v>3460</v>
      </c>
      <c r="H19" s="30"/>
      <c r="I19" s="85">
        <v>88625.081867000365</v>
      </c>
      <c r="J19" s="85">
        <v>0</v>
      </c>
      <c r="K19" s="85">
        <v>54734.69</v>
      </c>
      <c r="L19" s="85">
        <v>16288.03</v>
      </c>
      <c r="M19" s="85">
        <v>0</v>
      </c>
      <c r="N19" s="59">
        <f>SUM(K19:M19)</f>
        <v>71022.720000000001</v>
      </c>
      <c r="O19" s="85">
        <v>0</v>
      </c>
      <c r="P19" s="85">
        <v>49592.270000000004</v>
      </c>
      <c r="Q19" s="85">
        <v>49592.270000000004</v>
      </c>
      <c r="R19" s="85">
        <v>0</v>
      </c>
      <c r="S19" s="85">
        <v>0</v>
      </c>
      <c r="T19" s="85">
        <v>0</v>
      </c>
      <c r="U19" s="47">
        <f>SUM(R19:T19)</f>
        <v>0</v>
      </c>
      <c r="V19" s="85">
        <v>0</v>
      </c>
      <c r="W19" s="85">
        <v>0</v>
      </c>
      <c r="X19" s="85">
        <v>0</v>
      </c>
      <c r="Y19" s="47">
        <f>SUM(V19:X19)</f>
        <v>0</v>
      </c>
      <c r="Z19" s="85">
        <v>0</v>
      </c>
      <c r="AA19" s="86">
        <v>0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20373</v>
      </c>
      <c r="D20" s="48">
        <v>1439</v>
      </c>
      <c r="E20" s="48">
        <v>12216</v>
      </c>
      <c r="F20" s="48">
        <f>SUM(C20:E20)</f>
        <v>34028</v>
      </c>
      <c r="G20" s="88">
        <v>71058</v>
      </c>
      <c r="H20" s="29"/>
      <c r="I20" s="88">
        <v>18144294.205009729</v>
      </c>
      <c r="J20" s="88">
        <v>0</v>
      </c>
      <c r="K20" s="88">
        <v>10476152.300000001</v>
      </c>
      <c r="L20" s="88">
        <v>1088829.1299999999</v>
      </c>
      <c r="M20" s="88">
        <v>4396517.6399999997</v>
      </c>
      <c r="N20" s="60">
        <f>SUM(K20:M20)</f>
        <v>15961499.07</v>
      </c>
      <c r="O20" s="88">
        <v>0</v>
      </c>
      <c r="P20" s="88">
        <v>10705309.149999999</v>
      </c>
      <c r="Q20" s="88">
        <v>10705309.149999999</v>
      </c>
      <c r="R20" s="88">
        <v>6877671.9400000004</v>
      </c>
      <c r="S20" s="88">
        <v>372342.28</v>
      </c>
      <c r="T20" s="88">
        <v>1616667.39</v>
      </c>
      <c r="U20" s="48">
        <f>SUM(R20:T20)</f>
        <v>8866681.6100000013</v>
      </c>
      <c r="V20" s="88">
        <v>6877671.9400000004</v>
      </c>
      <c r="W20" s="88">
        <v>372342.28</v>
      </c>
      <c r="X20" s="88">
        <v>1616667.39</v>
      </c>
      <c r="Y20" s="48">
        <f>SUM(V20:X20)</f>
        <v>8866681.6100000013</v>
      </c>
      <c r="Z20" s="88">
        <v>9018278.7300000004</v>
      </c>
      <c r="AA20" s="89">
        <v>9018278.7300000004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767</v>
      </c>
      <c r="D21" s="45">
        <f t="shared" si="5"/>
        <v>621</v>
      </c>
      <c r="E21" s="45">
        <f t="shared" si="5"/>
        <v>0</v>
      </c>
      <c r="F21" s="45">
        <f>SUM(F22:F23)</f>
        <v>1388</v>
      </c>
      <c r="G21" s="45">
        <f t="shared" si="5"/>
        <v>4572</v>
      </c>
      <c r="H21" s="45">
        <f t="shared" si="5"/>
        <v>1388</v>
      </c>
      <c r="I21" s="45">
        <f t="shared" si="5"/>
        <v>1819420.0661009955</v>
      </c>
      <c r="J21" s="45">
        <f t="shared" si="5"/>
        <v>93888.484039183662</v>
      </c>
      <c r="K21" s="45">
        <f t="shared" si="5"/>
        <v>835196.11</v>
      </c>
      <c r="L21" s="45">
        <f t="shared" si="5"/>
        <v>706522.91</v>
      </c>
      <c r="M21" s="45">
        <f t="shared" si="5"/>
        <v>0</v>
      </c>
      <c r="N21" s="45">
        <f t="shared" si="5"/>
        <v>1541719.02</v>
      </c>
      <c r="O21" s="45">
        <f t="shared" si="5"/>
        <v>93888.484039183662</v>
      </c>
      <c r="P21" s="45">
        <f t="shared" si="5"/>
        <v>1417524.67</v>
      </c>
      <c r="Q21" s="45">
        <f t="shared" si="5"/>
        <v>1336661.4637415884</v>
      </c>
      <c r="R21" s="45">
        <f t="shared" si="5"/>
        <v>365155.15</v>
      </c>
      <c r="S21" s="45">
        <f t="shared" si="5"/>
        <v>592666.39</v>
      </c>
      <c r="T21" s="45">
        <f t="shared" si="5"/>
        <v>0</v>
      </c>
      <c r="U21" s="45">
        <f t="shared" si="5"/>
        <v>957821.54</v>
      </c>
      <c r="V21" s="45">
        <f t="shared" si="5"/>
        <v>354103.75800000003</v>
      </c>
      <c r="W21" s="45">
        <f t="shared" si="5"/>
        <v>592666.39</v>
      </c>
      <c r="X21" s="45">
        <f t="shared" si="5"/>
        <v>0</v>
      </c>
      <c r="Y21" s="45">
        <f t="shared" si="5"/>
        <v>946770.14800000004</v>
      </c>
      <c r="Z21" s="45">
        <f t="shared" si="5"/>
        <v>990596.99970000028</v>
      </c>
      <c r="AA21" s="179">
        <f t="shared" si="5"/>
        <v>974320.80770000024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767</v>
      </c>
      <c r="D22" s="41">
        <v>621</v>
      </c>
      <c r="E22" s="41">
        <v>0</v>
      </c>
      <c r="F22" s="41">
        <f>SUM(C22:E22)</f>
        <v>1388</v>
      </c>
      <c r="G22" s="70">
        <v>4572</v>
      </c>
      <c r="H22" s="70">
        <v>1388</v>
      </c>
      <c r="I22" s="70">
        <v>1819420.0661009955</v>
      </c>
      <c r="J22" s="70">
        <v>93888.484039183662</v>
      </c>
      <c r="K22" s="70">
        <v>835196.11</v>
      </c>
      <c r="L22" s="70">
        <v>706522.91</v>
      </c>
      <c r="M22" s="70">
        <v>0</v>
      </c>
      <c r="N22" s="54">
        <f>SUM(K22:M22)</f>
        <v>1541719.02</v>
      </c>
      <c r="O22" s="70">
        <v>93888.484039183662</v>
      </c>
      <c r="P22" s="70">
        <v>1417524.67</v>
      </c>
      <c r="Q22" s="70">
        <v>1336661.4637415884</v>
      </c>
      <c r="R22" s="70">
        <v>365155.15</v>
      </c>
      <c r="S22" s="70">
        <v>592666.39</v>
      </c>
      <c r="T22" s="70">
        <v>0</v>
      </c>
      <c r="U22" s="41">
        <f>SUM(R22:T22)</f>
        <v>957821.54</v>
      </c>
      <c r="V22" s="70">
        <v>354103.75800000003</v>
      </c>
      <c r="W22" s="70">
        <v>592666.39</v>
      </c>
      <c r="X22" s="70">
        <v>0</v>
      </c>
      <c r="Y22" s="41">
        <f>SUM(V22:X22)</f>
        <v>946770.14800000004</v>
      </c>
      <c r="Z22" s="70">
        <v>990596.99970000028</v>
      </c>
      <c r="AA22" s="71">
        <v>974320.80770000024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2866</v>
      </c>
      <c r="D24" s="49">
        <f t="shared" si="7"/>
        <v>111902</v>
      </c>
      <c r="E24" s="49">
        <f t="shared" si="7"/>
        <v>0</v>
      </c>
      <c r="F24" s="49">
        <f>SUM(F25:F27)</f>
        <v>114768</v>
      </c>
      <c r="G24" s="49">
        <f t="shared" si="7"/>
        <v>44904</v>
      </c>
      <c r="H24" s="49">
        <f t="shared" si="7"/>
        <v>114765</v>
      </c>
      <c r="I24" s="49">
        <f t="shared" si="7"/>
        <v>554970.57843022316</v>
      </c>
      <c r="J24" s="49">
        <f t="shared" si="7"/>
        <v>0</v>
      </c>
      <c r="K24" s="49">
        <f t="shared" si="7"/>
        <v>141239.53333333335</v>
      </c>
      <c r="L24" s="49">
        <f t="shared" si="7"/>
        <v>376502.53888888913</v>
      </c>
      <c r="M24" s="49">
        <f t="shared" si="7"/>
        <v>0</v>
      </c>
      <c r="N24" s="49">
        <f t="shared" si="7"/>
        <v>517742.07222222252</v>
      </c>
      <c r="O24" s="49">
        <f t="shared" si="7"/>
        <v>0</v>
      </c>
      <c r="P24" s="49">
        <f t="shared" si="7"/>
        <v>500634.42500658467</v>
      </c>
      <c r="Q24" s="49">
        <f t="shared" si="7"/>
        <v>500634.42500658467</v>
      </c>
      <c r="R24" s="49">
        <f t="shared" si="7"/>
        <v>130959.94666666667</v>
      </c>
      <c r="S24" s="49">
        <f t="shared" si="7"/>
        <v>135390.56277777781</v>
      </c>
      <c r="T24" s="49">
        <f t="shared" si="7"/>
        <v>0</v>
      </c>
      <c r="U24" s="49">
        <f t="shared" si="7"/>
        <v>266350.5094444445</v>
      </c>
      <c r="V24" s="49">
        <f t="shared" si="7"/>
        <v>130959.94666666667</v>
      </c>
      <c r="W24" s="49">
        <f t="shared" si="7"/>
        <v>135390.56277777781</v>
      </c>
      <c r="X24" s="49">
        <f t="shared" si="7"/>
        <v>0</v>
      </c>
      <c r="Y24" s="49">
        <f t="shared" si="7"/>
        <v>266350.5094444445</v>
      </c>
      <c r="Z24" s="49">
        <f t="shared" si="7"/>
        <v>270798.27866666671</v>
      </c>
      <c r="AA24" s="184">
        <f t="shared" si="7"/>
        <v>270798.27866666671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2126</v>
      </c>
      <c r="D25" s="41">
        <v>111283</v>
      </c>
      <c r="E25" s="41">
        <v>0</v>
      </c>
      <c r="F25" s="41">
        <f>SUM(C25:E25)</f>
        <v>113409</v>
      </c>
      <c r="G25" s="70">
        <v>40333</v>
      </c>
      <c r="H25" s="70">
        <v>113409</v>
      </c>
      <c r="I25" s="70">
        <v>327345.72222222248</v>
      </c>
      <c r="J25" s="70">
        <v>0</v>
      </c>
      <c r="K25" s="70">
        <v>20457.33333333335</v>
      </c>
      <c r="L25" s="70">
        <v>306888.38888888911</v>
      </c>
      <c r="M25" s="70">
        <v>0</v>
      </c>
      <c r="N25" s="54">
        <f>SUM(K25:M25)</f>
        <v>327345.72222222248</v>
      </c>
      <c r="O25" s="70">
        <v>0</v>
      </c>
      <c r="P25" s="70">
        <v>312783.84500658471</v>
      </c>
      <c r="Q25" s="70">
        <v>312783.84500658471</v>
      </c>
      <c r="R25" s="70">
        <v>2122.1666666666683</v>
      </c>
      <c r="S25" s="70">
        <v>37312.312777777806</v>
      </c>
      <c r="T25" s="70">
        <v>0</v>
      </c>
      <c r="U25" s="41">
        <f>SUM(R25:T25)</f>
        <v>39434.479444444478</v>
      </c>
      <c r="V25" s="70">
        <v>2122.1666666666683</v>
      </c>
      <c r="W25" s="70">
        <v>37312.312777777806</v>
      </c>
      <c r="X25" s="70">
        <v>0</v>
      </c>
      <c r="Y25" s="41">
        <f>SUM(V25:X25)</f>
        <v>39434.479444444478</v>
      </c>
      <c r="Z25" s="70">
        <v>40647.141666666692</v>
      </c>
      <c r="AA25" s="71">
        <v>40647.141666666692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737</v>
      </c>
      <c r="D26" s="104">
        <v>619</v>
      </c>
      <c r="E26" s="104">
        <v>0</v>
      </c>
      <c r="F26" s="104">
        <f>SUM(C26:E26)</f>
        <v>1356</v>
      </c>
      <c r="G26" s="104">
        <v>4563</v>
      </c>
      <c r="H26" s="70">
        <v>1356</v>
      </c>
      <c r="I26" s="104">
        <v>227506.78620800076</v>
      </c>
      <c r="J26" s="104">
        <v>0</v>
      </c>
      <c r="K26" s="104">
        <v>120664.13</v>
      </c>
      <c r="L26" s="104">
        <v>69614.149999999994</v>
      </c>
      <c r="M26" s="104">
        <v>0</v>
      </c>
      <c r="N26" s="39">
        <f>SUM(K26:M26)</f>
        <v>190278.28</v>
      </c>
      <c r="O26" s="104">
        <v>0</v>
      </c>
      <c r="P26" s="104">
        <v>168826.53</v>
      </c>
      <c r="Q26" s="104">
        <v>168826.53</v>
      </c>
      <c r="R26" s="104">
        <v>127542.9</v>
      </c>
      <c r="S26" s="104">
        <v>98078.25</v>
      </c>
      <c r="T26" s="104">
        <v>0</v>
      </c>
      <c r="U26" s="104">
        <f>SUM(R26:T26)</f>
        <v>225621.15</v>
      </c>
      <c r="V26" s="104">
        <v>127542.9</v>
      </c>
      <c r="W26" s="104">
        <v>98078.25</v>
      </c>
      <c r="X26" s="104">
        <v>0</v>
      </c>
      <c r="Y26" s="104">
        <f>SUM(V26:X26)</f>
        <v>225621.15</v>
      </c>
      <c r="Z26" s="104">
        <v>227856.25699999998</v>
      </c>
      <c r="AA26" s="105">
        <v>227856.25699999998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3</v>
      </c>
      <c r="D27" s="50">
        <v>0</v>
      </c>
      <c r="E27" s="50">
        <v>0</v>
      </c>
      <c r="F27" s="50">
        <f>SUM(C27:E27)</f>
        <v>3</v>
      </c>
      <c r="G27" s="96">
        <v>8</v>
      </c>
      <c r="H27" s="30"/>
      <c r="I27" s="96">
        <v>118.07</v>
      </c>
      <c r="J27" s="96">
        <v>0</v>
      </c>
      <c r="K27" s="96">
        <v>118.07</v>
      </c>
      <c r="L27" s="96">
        <v>0</v>
      </c>
      <c r="M27" s="96">
        <v>0</v>
      </c>
      <c r="N27" s="61">
        <f>SUM(K27:M27)</f>
        <v>118.07</v>
      </c>
      <c r="O27" s="96">
        <v>0</v>
      </c>
      <c r="P27" s="96">
        <v>19024.05</v>
      </c>
      <c r="Q27" s="96">
        <v>19024.05</v>
      </c>
      <c r="R27" s="96">
        <v>1294.8800000000001</v>
      </c>
      <c r="S27" s="96">
        <v>0</v>
      </c>
      <c r="T27" s="96">
        <v>0</v>
      </c>
      <c r="U27" s="50">
        <f>SUM(R27:T27)</f>
        <v>1294.8800000000001</v>
      </c>
      <c r="V27" s="96">
        <v>1294.8800000000001</v>
      </c>
      <c r="W27" s="96">
        <v>0</v>
      </c>
      <c r="X27" s="96">
        <v>0</v>
      </c>
      <c r="Y27" s="50">
        <f>SUM(V27:X27)</f>
        <v>1294.8800000000001</v>
      </c>
      <c r="Z27" s="96">
        <v>2294.88</v>
      </c>
      <c r="AA27" s="97">
        <v>2294.88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0</v>
      </c>
      <c r="D29" s="51">
        <v>0</v>
      </c>
      <c r="E29" s="51">
        <v>0</v>
      </c>
      <c r="F29" s="51">
        <f>SUM(C29:E29)</f>
        <v>0</v>
      </c>
      <c r="G29" s="13">
        <v>1</v>
      </c>
      <c r="H29" s="3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62">
        <f>SUM(K29:M29)</f>
        <v>0</v>
      </c>
      <c r="O29" s="13">
        <v>0</v>
      </c>
      <c r="P29" s="13">
        <v>9093.5234999999993</v>
      </c>
      <c r="Q29" s="13">
        <v>1758.3262397260296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39" thickBot="1">
      <c r="A30" s="12" t="s">
        <v>46</v>
      </c>
      <c r="B30" s="25" t="s">
        <v>47</v>
      </c>
      <c r="C30" s="183">
        <f t="shared" ref="C30:AA30" si="9">SUM(C31:C32)</f>
        <v>0</v>
      </c>
      <c r="D30" s="49">
        <f t="shared" si="9"/>
        <v>0</v>
      </c>
      <c r="E30" s="49">
        <f t="shared" si="9"/>
        <v>0</v>
      </c>
      <c r="F30" s="49">
        <f>SUM(F31:F32)</f>
        <v>0</v>
      </c>
      <c r="G30" s="49">
        <f t="shared" si="9"/>
        <v>0</v>
      </c>
      <c r="H30" s="29"/>
      <c r="I30" s="49">
        <f t="shared" si="9"/>
        <v>0</v>
      </c>
      <c r="J30" s="49">
        <f t="shared" si="9"/>
        <v>0</v>
      </c>
      <c r="K30" s="49">
        <f t="shared" si="9"/>
        <v>0</v>
      </c>
      <c r="L30" s="49">
        <f t="shared" si="9"/>
        <v>0</v>
      </c>
      <c r="M30" s="49">
        <f t="shared" si="9"/>
        <v>0</v>
      </c>
      <c r="N30" s="49">
        <f t="shared" si="9"/>
        <v>0</v>
      </c>
      <c r="O30" s="49">
        <f t="shared" si="9"/>
        <v>0</v>
      </c>
      <c r="P30" s="49">
        <f t="shared" si="9"/>
        <v>0</v>
      </c>
      <c r="Q30" s="49">
        <f t="shared" si="9"/>
        <v>0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0</v>
      </c>
      <c r="D32" s="110">
        <v>0</v>
      </c>
      <c r="E32" s="110">
        <v>0</v>
      </c>
      <c r="F32" s="110">
        <f>SUM(C32:E32)</f>
        <v>0</v>
      </c>
      <c r="G32" s="110">
        <v>0</v>
      </c>
      <c r="H32" s="102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38">
        <f>SUM(K32:M32)</f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2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5519.09</v>
      </c>
      <c r="Q33" s="88">
        <v>2252.5027671232874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39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197</v>
      </c>
      <c r="D37" s="52">
        <v>1</v>
      </c>
      <c r="E37" s="52">
        <v>0</v>
      </c>
      <c r="F37" s="52">
        <f>SUM(C37:E37)</f>
        <v>198</v>
      </c>
      <c r="G37" s="94">
        <v>162</v>
      </c>
      <c r="H37" s="32"/>
      <c r="I37" s="94">
        <v>62081.219286000014</v>
      </c>
      <c r="J37" s="94">
        <v>55635.256319999993</v>
      </c>
      <c r="K37" s="94">
        <v>61482.09</v>
      </c>
      <c r="L37" s="94">
        <v>366.18</v>
      </c>
      <c r="M37" s="94">
        <v>0</v>
      </c>
      <c r="N37" s="63">
        <f>SUM(K37:M37)</f>
        <v>61848.27</v>
      </c>
      <c r="O37" s="94">
        <v>55635.256319999993</v>
      </c>
      <c r="P37" s="94">
        <v>128989.4</v>
      </c>
      <c r="Q37" s="94">
        <v>62397.650529315084</v>
      </c>
      <c r="R37" s="94">
        <v>11393.86</v>
      </c>
      <c r="S37" s="94">
        <v>0</v>
      </c>
      <c r="T37" s="94">
        <v>0</v>
      </c>
      <c r="U37" s="52">
        <f>SUM(R37:T37)</f>
        <v>11393.86</v>
      </c>
      <c r="V37" s="94">
        <v>11393.86</v>
      </c>
      <c r="W37" s="94">
        <v>0</v>
      </c>
      <c r="X37" s="94">
        <v>0</v>
      </c>
      <c r="Y37" s="52">
        <f>SUM(V37:X37)</f>
        <v>11393.86</v>
      </c>
      <c r="Z37" s="94">
        <v>-6453.8799999999901</v>
      </c>
      <c r="AA37" s="95">
        <v>-6753.8799999999901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619</v>
      </c>
      <c r="D38" s="48">
        <v>83</v>
      </c>
      <c r="E38" s="48">
        <v>0</v>
      </c>
      <c r="F38" s="48">
        <f>SUM(C38:E38)</f>
        <v>702</v>
      </c>
      <c r="G38" s="88">
        <v>3346</v>
      </c>
      <c r="H38" s="33"/>
      <c r="I38" s="88">
        <v>360744.5114799994</v>
      </c>
      <c r="J38" s="88">
        <v>309661.408</v>
      </c>
      <c r="K38" s="88">
        <v>313026.76</v>
      </c>
      <c r="L38" s="88">
        <v>26202.34</v>
      </c>
      <c r="M38" s="88">
        <v>0</v>
      </c>
      <c r="N38" s="60">
        <f>SUM(K38:M38)</f>
        <v>339229.10000000003</v>
      </c>
      <c r="O38" s="88">
        <v>309661.408</v>
      </c>
      <c r="P38" s="88">
        <v>573616.90000000014</v>
      </c>
      <c r="Q38" s="88">
        <v>210572.53999446618</v>
      </c>
      <c r="R38" s="88">
        <v>2400</v>
      </c>
      <c r="S38" s="88">
        <v>1986</v>
      </c>
      <c r="T38" s="88">
        <v>0</v>
      </c>
      <c r="U38" s="48">
        <f>SUM(R38:T38)</f>
        <v>4386</v>
      </c>
      <c r="V38" s="88">
        <v>2400</v>
      </c>
      <c r="W38" s="88">
        <v>1986</v>
      </c>
      <c r="X38" s="88">
        <v>0</v>
      </c>
      <c r="Y38" s="48">
        <f>SUM(V38:X38)</f>
        <v>4386</v>
      </c>
      <c r="Z38" s="88">
        <v>2686.6000000000349</v>
      </c>
      <c r="AA38" s="89">
        <v>2686.6000000000204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754</v>
      </c>
      <c r="D39" s="48">
        <v>621</v>
      </c>
      <c r="E39" s="48">
        <v>0</v>
      </c>
      <c r="F39" s="48">
        <f>SUM(C39:E39)</f>
        <v>1375</v>
      </c>
      <c r="G39" s="88">
        <v>4587</v>
      </c>
      <c r="H39" s="33"/>
      <c r="I39" s="88">
        <v>8259.8387200000434</v>
      </c>
      <c r="J39" s="88">
        <v>0</v>
      </c>
      <c r="K39" s="88">
        <v>3182.04</v>
      </c>
      <c r="L39" s="88">
        <v>4060.05</v>
      </c>
      <c r="M39" s="88">
        <v>0</v>
      </c>
      <c r="N39" s="60">
        <f>SUM(K39:M39)</f>
        <v>7242.09</v>
      </c>
      <c r="O39" s="88">
        <v>0</v>
      </c>
      <c r="P39" s="88">
        <v>8674</v>
      </c>
      <c r="Q39" s="88">
        <v>8674</v>
      </c>
      <c r="R39" s="88">
        <v>13161</v>
      </c>
      <c r="S39" s="88">
        <v>11390</v>
      </c>
      <c r="T39" s="88">
        <v>0</v>
      </c>
      <c r="U39" s="48">
        <f>SUM(R39:T39)</f>
        <v>24551</v>
      </c>
      <c r="V39" s="88">
        <v>13161</v>
      </c>
      <c r="W39" s="88">
        <v>11390</v>
      </c>
      <c r="X39" s="88">
        <v>0</v>
      </c>
      <c r="Y39" s="48">
        <f>SUM(V39:X39)</f>
        <v>24551</v>
      </c>
      <c r="Z39" s="88">
        <v>24059.789000000001</v>
      </c>
      <c r="AA39" s="89">
        <v>24059.789000000001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853</v>
      </c>
      <c r="D40" s="49">
        <f t="shared" si="13"/>
        <v>0</v>
      </c>
      <c r="E40" s="49">
        <f t="shared" si="13"/>
        <v>0</v>
      </c>
      <c r="F40" s="49">
        <f>SUM(F41:F43)</f>
        <v>853</v>
      </c>
      <c r="G40" s="49">
        <f t="shared" si="13"/>
        <v>1232</v>
      </c>
      <c r="H40" s="33"/>
      <c r="I40" s="49">
        <f t="shared" si="13"/>
        <v>448945.30599999998</v>
      </c>
      <c r="J40" s="49">
        <f t="shared" si="13"/>
        <v>493808.57389975752</v>
      </c>
      <c r="K40" s="49">
        <f t="shared" si="13"/>
        <v>446417.15</v>
      </c>
      <c r="L40" s="49">
        <f t="shared" si="13"/>
        <v>0</v>
      </c>
      <c r="M40" s="49">
        <f t="shared" si="13"/>
        <v>0</v>
      </c>
      <c r="N40" s="49">
        <f t="shared" si="13"/>
        <v>446417.15</v>
      </c>
      <c r="O40" s="49">
        <f t="shared" si="13"/>
        <v>493808.57389975752</v>
      </c>
      <c r="P40" s="49">
        <f t="shared" si="13"/>
        <v>737195.80999999994</v>
      </c>
      <c r="Q40" s="49">
        <f t="shared" si="13"/>
        <v>82074.579269643582</v>
      </c>
      <c r="R40" s="49">
        <f t="shared" si="13"/>
        <v>3285517.15</v>
      </c>
      <c r="S40" s="49">
        <f t="shared" si="13"/>
        <v>0</v>
      </c>
      <c r="T40" s="49">
        <f t="shared" si="13"/>
        <v>0</v>
      </c>
      <c r="U40" s="49">
        <f t="shared" si="13"/>
        <v>3285517.15</v>
      </c>
      <c r="V40" s="49">
        <f t="shared" si="13"/>
        <v>642973.88999999966</v>
      </c>
      <c r="W40" s="49">
        <f t="shared" si="13"/>
        <v>0</v>
      </c>
      <c r="X40" s="49">
        <f t="shared" si="13"/>
        <v>0</v>
      </c>
      <c r="Y40" s="49">
        <f t="shared" si="13"/>
        <v>642973.88999999966</v>
      </c>
      <c r="Z40" s="49">
        <f t="shared" si="13"/>
        <v>1490890.8297000041</v>
      </c>
      <c r="AA40" s="184">
        <f t="shared" si="13"/>
        <v>-337067.7422000019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2</v>
      </c>
      <c r="D41" s="53">
        <v>0</v>
      </c>
      <c r="E41" s="53">
        <v>0</v>
      </c>
      <c r="F41" s="53">
        <f>SUM(C41:E41)</f>
        <v>2</v>
      </c>
      <c r="G41" s="99">
        <v>11</v>
      </c>
      <c r="H41" s="31"/>
      <c r="I41" s="99">
        <v>20000</v>
      </c>
      <c r="J41" s="99">
        <v>10000</v>
      </c>
      <c r="K41" s="99">
        <v>20000</v>
      </c>
      <c r="L41" s="99">
        <v>0</v>
      </c>
      <c r="M41" s="99">
        <v>0</v>
      </c>
      <c r="N41" s="64">
        <f>SUM(K41:M41)</f>
        <v>20000</v>
      </c>
      <c r="O41" s="99">
        <v>10000</v>
      </c>
      <c r="P41" s="99">
        <v>34102.31</v>
      </c>
      <c r="Q41" s="99">
        <v>17051.156721467945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-788.07999999999993</v>
      </c>
      <c r="AA41" s="100">
        <v>-394.03999999999996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847</v>
      </c>
      <c r="D42" s="104">
        <v>0</v>
      </c>
      <c r="E42" s="104">
        <v>0</v>
      </c>
      <c r="F42" s="104">
        <f>SUM(C42:E42)</f>
        <v>847</v>
      </c>
      <c r="G42" s="104">
        <v>1190</v>
      </c>
      <c r="H42" s="102"/>
      <c r="I42" s="104">
        <v>427015.30599999998</v>
      </c>
      <c r="J42" s="104">
        <v>482843.57389975752</v>
      </c>
      <c r="K42" s="104">
        <v>424487.15</v>
      </c>
      <c r="L42" s="104">
        <v>0</v>
      </c>
      <c r="M42" s="104">
        <v>0</v>
      </c>
      <c r="N42" s="39">
        <f>SUM(K42:M42)</f>
        <v>424487.15</v>
      </c>
      <c r="O42" s="104">
        <v>482843.57389975752</v>
      </c>
      <c r="P42" s="104">
        <v>678034.41</v>
      </c>
      <c r="Q42" s="104">
        <v>52493.875952948641</v>
      </c>
      <c r="R42" s="104">
        <v>3285517.15</v>
      </c>
      <c r="S42" s="104">
        <v>0</v>
      </c>
      <c r="T42" s="104">
        <v>0</v>
      </c>
      <c r="U42" s="104">
        <f>SUM(R42:T42)</f>
        <v>3285517.15</v>
      </c>
      <c r="V42" s="104">
        <v>642973.88999999966</v>
      </c>
      <c r="W42" s="104">
        <v>0</v>
      </c>
      <c r="X42" s="104">
        <v>0</v>
      </c>
      <c r="Y42" s="104">
        <f>SUM(V42:X42)</f>
        <v>642973.88999999966</v>
      </c>
      <c r="Z42" s="104">
        <v>1507948.1297000041</v>
      </c>
      <c r="AA42" s="105">
        <v>-328539.09220000193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4</v>
      </c>
      <c r="D43" s="50">
        <v>0</v>
      </c>
      <c r="E43" s="50">
        <v>0</v>
      </c>
      <c r="F43" s="50">
        <f>SUM(C43:E43)</f>
        <v>4</v>
      </c>
      <c r="G43" s="96">
        <v>31</v>
      </c>
      <c r="H43" s="30"/>
      <c r="I43" s="96">
        <v>1930</v>
      </c>
      <c r="J43" s="96">
        <v>965</v>
      </c>
      <c r="K43" s="96">
        <v>1930</v>
      </c>
      <c r="L43" s="96">
        <v>0</v>
      </c>
      <c r="M43" s="96">
        <v>0</v>
      </c>
      <c r="N43" s="61">
        <f>SUM(K43:M43)</f>
        <v>1930</v>
      </c>
      <c r="O43" s="96">
        <v>965</v>
      </c>
      <c r="P43" s="96">
        <v>25059.089999999997</v>
      </c>
      <c r="Q43" s="96">
        <v>12529.546595226999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-16269.22</v>
      </c>
      <c r="AA43" s="97">
        <v>-8134.61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29.196367000000464</v>
      </c>
      <c r="AA44" s="89">
        <v>29.196367000000464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39" thickBot="1">
      <c r="A45" s="12" t="s">
        <v>63</v>
      </c>
      <c r="B45" s="3" t="s">
        <v>64</v>
      </c>
      <c r="C45" s="183">
        <f t="shared" ref="C45:AA45" si="15">SUM(C46:C48)</f>
        <v>790</v>
      </c>
      <c r="D45" s="49">
        <f t="shared" si="15"/>
        <v>69</v>
      </c>
      <c r="E45" s="49">
        <f t="shared" si="15"/>
        <v>144</v>
      </c>
      <c r="F45" s="49">
        <f>SUM(F46:F48)</f>
        <v>1003</v>
      </c>
      <c r="G45" s="49">
        <f t="shared" si="15"/>
        <v>3284</v>
      </c>
      <c r="H45" s="33"/>
      <c r="I45" s="49">
        <f t="shared" si="15"/>
        <v>289894.28159999999</v>
      </c>
      <c r="J45" s="49">
        <f t="shared" si="15"/>
        <v>32900.702510000003</v>
      </c>
      <c r="K45" s="49">
        <f t="shared" si="15"/>
        <v>270255.38</v>
      </c>
      <c r="L45" s="49">
        <f t="shared" si="15"/>
        <v>11847.060000000001</v>
      </c>
      <c r="M45" s="49">
        <f t="shared" si="15"/>
        <v>3420</v>
      </c>
      <c r="N45" s="49">
        <f t="shared" si="15"/>
        <v>285522.44</v>
      </c>
      <c r="O45" s="49">
        <f t="shared" si="15"/>
        <v>32900.702510000003</v>
      </c>
      <c r="P45" s="49">
        <f t="shared" si="15"/>
        <v>333535.72000000003</v>
      </c>
      <c r="Q45" s="49">
        <f t="shared" si="15"/>
        <v>292495.01388455235</v>
      </c>
      <c r="R45" s="49">
        <f t="shared" si="15"/>
        <v>9500</v>
      </c>
      <c r="S45" s="49">
        <f t="shared" si="15"/>
        <v>0</v>
      </c>
      <c r="T45" s="49">
        <f t="shared" si="15"/>
        <v>0</v>
      </c>
      <c r="U45" s="49">
        <f t="shared" si="15"/>
        <v>9500</v>
      </c>
      <c r="V45" s="49">
        <f t="shared" si="15"/>
        <v>9500</v>
      </c>
      <c r="W45" s="49">
        <f t="shared" si="15"/>
        <v>0</v>
      </c>
      <c r="X45" s="49">
        <f t="shared" si="15"/>
        <v>0</v>
      </c>
      <c r="Y45" s="49">
        <f t="shared" si="15"/>
        <v>9500</v>
      </c>
      <c r="Z45" s="49">
        <f t="shared" si="15"/>
        <v>-3989.3997220000019</v>
      </c>
      <c r="AA45" s="184">
        <f t="shared" si="15"/>
        <v>-3989.3997220000019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697</v>
      </c>
      <c r="D46" s="107">
        <v>32</v>
      </c>
      <c r="E46" s="107">
        <v>144</v>
      </c>
      <c r="F46" s="107">
        <f>SUM(C46:E46)</f>
        <v>873</v>
      </c>
      <c r="G46" s="107">
        <v>3040</v>
      </c>
      <c r="H46" s="31"/>
      <c r="I46" s="107">
        <v>120044.15</v>
      </c>
      <c r="J46" s="107">
        <v>21209.094829999998</v>
      </c>
      <c r="K46" s="107">
        <v>103515.75</v>
      </c>
      <c r="L46" s="107">
        <v>9282.7000000000007</v>
      </c>
      <c r="M46" s="107">
        <v>3420</v>
      </c>
      <c r="N46" s="40">
        <f>SUM(K46:M46)</f>
        <v>116218.45</v>
      </c>
      <c r="O46" s="107">
        <v>21209.094829999998</v>
      </c>
      <c r="P46" s="107">
        <v>110818.66000000003</v>
      </c>
      <c r="Q46" s="107">
        <v>81952.435677976988</v>
      </c>
      <c r="R46" s="107">
        <v>0</v>
      </c>
      <c r="S46" s="107">
        <v>0</v>
      </c>
      <c r="T46" s="107">
        <v>0</v>
      </c>
      <c r="U46" s="107">
        <f>SUM(R46:T46)</f>
        <v>0</v>
      </c>
      <c r="V46" s="107">
        <v>0</v>
      </c>
      <c r="W46" s="107">
        <v>0</v>
      </c>
      <c r="X46" s="107">
        <v>0</v>
      </c>
      <c r="Y46" s="107">
        <f>SUM(V46:X46)</f>
        <v>0</v>
      </c>
      <c r="Z46" s="107">
        <v>6000</v>
      </c>
      <c r="AA46" s="108">
        <v>6000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4</v>
      </c>
      <c r="D47" s="42">
        <v>0</v>
      </c>
      <c r="E47" s="42">
        <v>0</v>
      </c>
      <c r="F47" s="42">
        <f>SUM(C47:E47)</f>
        <v>4</v>
      </c>
      <c r="G47" s="73">
        <v>8</v>
      </c>
      <c r="H47" s="102"/>
      <c r="I47" s="73">
        <v>1600</v>
      </c>
      <c r="J47" s="73">
        <v>0</v>
      </c>
      <c r="K47" s="73">
        <v>1600</v>
      </c>
      <c r="L47" s="73">
        <v>0</v>
      </c>
      <c r="M47" s="73">
        <v>0</v>
      </c>
      <c r="N47" s="55">
        <f>SUM(K47:M47)</f>
        <v>1600</v>
      </c>
      <c r="O47" s="73">
        <v>0</v>
      </c>
      <c r="P47" s="73">
        <v>934.1400000000001</v>
      </c>
      <c r="Q47" s="73">
        <v>934.1400000000001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89</v>
      </c>
      <c r="D48" s="50">
        <v>37</v>
      </c>
      <c r="E48" s="50">
        <v>0</v>
      </c>
      <c r="F48" s="50">
        <f>SUM(C48:E48)</f>
        <v>126</v>
      </c>
      <c r="G48" s="96">
        <v>236</v>
      </c>
      <c r="H48" s="102"/>
      <c r="I48" s="96">
        <v>168250.13160000002</v>
      </c>
      <c r="J48" s="96">
        <v>11691.607680000001</v>
      </c>
      <c r="K48" s="96">
        <v>165139.63</v>
      </c>
      <c r="L48" s="96">
        <v>2564.36</v>
      </c>
      <c r="M48" s="96">
        <v>0</v>
      </c>
      <c r="N48" s="61">
        <f>SUM(K48:M48)</f>
        <v>167703.99</v>
      </c>
      <c r="O48" s="96">
        <v>11691.607680000001</v>
      </c>
      <c r="P48" s="96">
        <v>221782.91999999998</v>
      </c>
      <c r="Q48" s="96">
        <v>209608.43820657535</v>
      </c>
      <c r="R48" s="96">
        <v>9500</v>
      </c>
      <c r="S48" s="96">
        <v>0</v>
      </c>
      <c r="T48" s="96">
        <v>0</v>
      </c>
      <c r="U48" s="50">
        <f>SUM(R48:T48)</f>
        <v>9500</v>
      </c>
      <c r="V48" s="96">
        <v>9500</v>
      </c>
      <c r="W48" s="96">
        <v>0</v>
      </c>
      <c r="X48" s="96">
        <v>0</v>
      </c>
      <c r="Y48" s="50">
        <f>SUM(V48:X48)</f>
        <v>9500</v>
      </c>
      <c r="Z48" s="96">
        <v>-9989.3997220000019</v>
      </c>
      <c r="AA48" s="97">
        <v>-9989.3997220000019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56513</v>
      </c>
      <c r="D50" s="14">
        <f>D11+D16+D17+D20+D21+D24+D28+D29+D30+D33+D34+D37+D38+D39+D40+D44+D45+D49</f>
        <v>116613</v>
      </c>
      <c r="E50" s="14">
        <f>E11+E16+E17+E20+E21+E24+E28+E29+E30+E33+E34+E37+E38+E39+E40+E44+E45+E49</f>
        <v>17291</v>
      </c>
      <c r="F50" s="14">
        <f>F11+F16+F17+F20+F21+F24+F28+F29+F30+F33+F34+F37+F38+F39+F40+F44+F45+F49</f>
        <v>190417</v>
      </c>
      <c r="G50" s="14">
        <f>G11+G16+G17+G20+G21+G24+G28+G29+G30+G33+G34+G37+G38+G39+G40+G44+G45+G49</f>
        <v>222757</v>
      </c>
      <c r="H50" s="14">
        <f t="shared" ref="H50:AL50" si="17">H11+H16+H17+H20+H21+H24+H28+H29+H30+H33+H34+H37+H38+H39+H40+H44+H45+H49</f>
        <v>116153</v>
      </c>
      <c r="I50" s="14">
        <f t="shared" si="17"/>
        <v>22423905.437223945</v>
      </c>
      <c r="J50" s="14">
        <f t="shared" si="17"/>
        <v>1041538.616320312</v>
      </c>
      <c r="K50" s="14">
        <f t="shared" si="17"/>
        <v>13071003.943333333</v>
      </c>
      <c r="L50" s="14">
        <f t="shared" si="17"/>
        <v>2314789.4888888886</v>
      </c>
      <c r="M50" s="14">
        <f t="shared" si="17"/>
        <v>4414306.43</v>
      </c>
      <c r="N50" s="14">
        <f t="shared" si="17"/>
        <v>19800099.862222224</v>
      </c>
      <c r="O50" s="14">
        <f t="shared" si="17"/>
        <v>1041538.616320312</v>
      </c>
      <c r="P50" s="14">
        <f t="shared" si="17"/>
        <v>14862610.028506584</v>
      </c>
      <c r="Q50" s="14">
        <f t="shared" si="17"/>
        <v>13603134.792540381</v>
      </c>
      <c r="R50" s="14">
        <f t="shared" si="17"/>
        <v>10785607.346666668</v>
      </c>
      <c r="S50" s="14">
        <f t="shared" si="17"/>
        <v>1122003.2527777778</v>
      </c>
      <c r="T50" s="14">
        <f t="shared" si="17"/>
        <v>1616667.39</v>
      </c>
      <c r="U50" s="14">
        <f>U11+U16+U17+U20+U21+U24+U28+U29+U30+U33+U34+U37+U38+U39+U40+U44+U45+U49</f>
        <v>13524277.989444448</v>
      </c>
      <c r="V50" s="14">
        <f t="shared" si="17"/>
        <v>8115963.3616666673</v>
      </c>
      <c r="W50" s="14">
        <f t="shared" si="17"/>
        <v>1122003.2527777778</v>
      </c>
      <c r="X50" s="14">
        <f t="shared" si="17"/>
        <v>1616667.39</v>
      </c>
      <c r="Y50" s="14">
        <f t="shared" si="17"/>
        <v>10854634.004444446</v>
      </c>
      <c r="Z50" s="14">
        <f t="shared" si="17"/>
        <v>11927532.878278671</v>
      </c>
      <c r="AA50" s="15">
        <f t="shared" si="17"/>
        <v>10026985.593378665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2022-10-03T14:24:26Z</dcterms:modified>
</cp:coreProperties>
</file>