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4\12\საიტზე ასატვირთი\"/>
    </mc:Choice>
  </mc:AlternateContent>
  <xr:revisionPtr revIDLastSave="0" documentId="8_{2067BC35-E7CA-4325-A88D-08D9B80D1AB6}" xr6:coauthVersionLast="47" xr6:coauthVersionMax="47" xr10:uidLastSave="{00000000-0000-0000-0000-000000000000}"/>
  <bookViews>
    <workbookView xWindow="-120" yWindow="-120" windowWidth="20730" windowHeight="1104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7" l="1"/>
  <c r="E35" i="27"/>
  <c r="E29" i="27"/>
  <c r="E19" i="27"/>
  <c r="E13" i="27"/>
  <c r="Y48" i="21"/>
  <c r="U48" i="21"/>
  <c r="N48" i="21"/>
  <c r="F48" i="21"/>
  <c r="Y47" i="21"/>
  <c r="U47" i="21"/>
  <c r="N47" i="21"/>
  <c r="F47" i="21"/>
  <c r="Y46" i="21"/>
  <c r="U46" i="21"/>
  <c r="U45" i="21" s="1"/>
  <c r="N46" i="21"/>
  <c r="N45" i="21" s="1"/>
  <c r="F46" i="21"/>
  <c r="F45" i="21" s="1"/>
  <c r="AA45" i="21"/>
  <c r="Z45" i="21"/>
  <c r="Y45" i="21"/>
  <c r="X45" i="21"/>
  <c r="W45" i="21"/>
  <c r="V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N40" i="21" s="1"/>
  <c r="F43" i="21"/>
  <c r="Y42" i="21"/>
  <c r="Y40" i="21" s="1"/>
  <c r="U42" i="21"/>
  <c r="N42" i="21"/>
  <c r="F42" i="21"/>
  <c r="Y41" i="21"/>
  <c r="U41" i="21"/>
  <c r="U40" i="21" s="1"/>
  <c r="N41" i="21"/>
  <c r="F41" i="21"/>
  <c r="AA40" i="21"/>
  <c r="Z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F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N36" i="21"/>
  <c r="F36" i="21"/>
  <c r="Y35" i="21"/>
  <c r="U35" i="21"/>
  <c r="U34" i="21" s="1"/>
  <c r="N35" i="21"/>
  <c r="N34" i="21" s="1"/>
  <c r="F35" i="21"/>
  <c r="F34" i="21" s="1"/>
  <c r="AA34" i="21"/>
  <c r="Z34" i="21"/>
  <c r="Y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E34" i="21"/>
  <c r="D34" i="21"/>
  <c r="C34" i="21"/>
  <c r="Y33" i="21"/>
  <c r="U33" i="21"/>
  <c r="N33" i="21"/>
  <c r="F33" i="21"/>
  <c r="Y32" i="21"/>
  <c r="U32" i="21"/>
  <c r="N32" i="21"/>
  <c r="N30" i="21" s="1"/>
  <c r="F32" i="21"/>
  <c r="F30" i="21" s="1"/>
  <c r="Y31" i="21"/>
  <c r="Y30" i="21" s="1"/>
  <c r="U31" i="21"/>
  <c r="U30" i="21" s="1"/>
  <c r="N31" i="21"/>
  <c r="F31" i="21"/>
  <c r="AA30" i="21"/>
  <c r="Z30" i="21"/>
  <c r="X30" i="21"/>
  <c r="W30" i="21"/>
  <c r="V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N26" i="21"/>
  <c r="F26" i="21"/>
  <c r="Y25" i="21"/>
  <c r="U25" i="21"/>
  <c r="N25" i="21"/>
  <c r="N24" i="21" s="1"/>
  <c r="F25" i="21"/>
  <c r="F24" i="21" s="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E24" i="21"/>
  <c r="D24" i="21"/>
  <c r="C24" i="21"/>
  <c r="Y23" i="21"/>
  <c r="U23" i="21"/>
  <c r="N23" i="21"/>
  <c r="F23" i="21"/>
  <c r="Y22" i="21"/>
  <c r="U22" i="21"/>
  <c r="U21" i="21" s="1"/>
  <c r="N22" i="21"/>
  <c r="N21" i="21" s="1"/>
  <c r="F22" i="21"/>
  <c r="F21" i="21" s="1"/>
  <c r="AA21" i="21"/>
  <c r="Z21" i="21"/>
  <c r="Y21" i="21"/>
  <c r="X21" i="21"/>
  <c r="W21" i="21"/>
  <c r="V21" i="21"/>
  <c r="T21" i="21"/>
  <c r="S21" i="21"/>
  <c r="R21" i="21"/>
  <c r="Q21" i="21"/>
  <c r="P21" i="21"/>
  <c r="O21" i="21"/>
  <c r="M21" i="21"/>
  <c r="L21" i="21"/>
  <c r="K21" i="21"/>
  <c r="J21" i="21"/>
  <c r="I21" i="21"/>
  <c r="H21" i="21"/>
  <c r="G21" i="21"/>
  <c r="E21" i="21"/>
  <c r="D21" i="21"/>
  <c r="C21" i="21"/>
  <c r="Y20" i="21"/>
  <c r="U20" i="21"/>
  <c r="N20" i="21"/>
  <c r="F20" i="21"/>
  <c r="Y19" i="21"/>
  <c r="Y17" i="21" s="1"/>
  <c r="U19" i="21"/>
  <c r="N19" i="21"/>
  <c r="N17" i="21" s="1"/>
  <c r="F19" i="21"/>
  <c r="F17" i="21" s="1"/>
  <c r="Y18" i="21"/>
  <c r="U18" i="21"/>
  <c r="U17" i="21" s="1"/>
  <c r="N18" i="21"/>
  <c r="F18" i="21"/>
  <c r="AA17" i="21"/>
  <c r="Z17" i="21"/>
  <c r="X17" i="21"/>
  <c r="W17" i="21"/>
  <c r="V17" i="21"/>
  <c r="T17" i="21"/>
  <c r="S17" i="21"/>
  <c r="R17" i="21"/>
  <c r="Q17" i="21"/>
  <c r="P17" i="21"/>
  <c r="O17" i="21"/>
  <c r="M17" i="21"/>
  <c r="L17" i="21"/>
  <c r="K17" i="21"/>
  <c r="J17" i="21"/>
  <c r="I17" i="21"/>
  <c r="G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U13" i="21"/>
  <c r="N13" i="21"/>
  <c r="F13" i="21"/>
  <c r="Y12" i="21"/>
  <c r="U12" i="21"/>
  <c r="N12" i="21"/>
  <c r="N11" i="21" s="1"/>
  <c r="F12" i="21"/>
  <c r="F11" i="21" s="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M11" i="21"/>
  <c r="L11" i="21"/>
  <c r="K11" i="21"/>
  <c r="J11" i="21"/>
  <c r="I11" i="21"/>
  <c r="G11" i="21"/>
  <c r="E11" i="21"/>
  <c r="D11" i="21"/>
  <c r="C11" i="21"/>
  <c r="E50" i="26" l="1"/>
  <c r="P50" i="21" l="1"/>
  <c r="G50" i="21"/>
  <c r="T50" i="21"/>
  <c r="L50" i="21"/>
  <c r="Q50" i="21"/>
  <c r="Z50" i="21"/>
  <c r="V50" i="21"/>
  <c r="R50" i="21"/>
  <c r="E50" i="21"/>
  <c r="C50" i="21"/>
  <c r="J50" i="21"/>
  <c r="K50" i="21"/>
  <c r="M50" i="21"/>
  <c r="S50" i="21"/>
  <c r="AA50" i="21"/>
  <c r="O50" i="21"/>
  <c r="W50" i="21"/>
  <c r="I50" i="21"/>
  <c r="F49" i="21"/>
  <c r="N49" i="21"/>
  <c r="U49" i="21"/>
  <c r="Y49" i="21"/>
  <c r="D50" i="21"/>
  <c r="H50" i="21"/>
  <c r="X50" i="21"/>
  <c r="E61" i="27"/>
  <c r="E49" i="27"/>
  <c r="E41" i="27" l="1"/>
  <c r="E22" i="27"/>
  <c r="N50" i="21"/>
  <c r="U50" i="21"/>
  <c r="Y50" i="21"/>
  <c r="F50" i="21"/>
  <c r="E43" i="27" l="1"/>
  <c r="E72" i="27" s="1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<sst xmlns="http://schemas.openxmlformats.org/spreadsheetml/2006/main" count="330" uniqueCount="245">
  <si>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</si>
  <si>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</si>
  <si>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</si>
  <si>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</si>
  <si>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</si>
  <si>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</si>
  <si>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</si>
  <si>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</si>
  <si>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</si>
  <si>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</si>
  <si>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</si>
  <si>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</si>
  <si>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</si>
  <si>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</si>
  <si>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</si>
  <si>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</si>
  <si>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</si>
  <si>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</si>
  <si>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</si>
  <si>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</si>
  <si>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</si>
  <si>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</si>
  <si>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</si>
  <si>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</si>
  <si>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</si>
  <si>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</si>
  <si>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</si>
  <si>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</si>
  <si>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</si>
  <si>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</si>
  <si>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</si>
  <si>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</si>
  <si>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</si>
  <si>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</si>
  <si>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</si>
  <si>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</si>
  <si>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</si>
  <si>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</si>
  <si>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</si>
  <si>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</si>
  <si>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</si>
  <si>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</si>
  <si>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</si>
  <si>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</si>
  <si>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</si>
  <si>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</si>
  <si>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</si>
  <si>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</si>
  <si>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</si>
  <si>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</si>
  <si>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</si>
  <si>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</si>
  <si>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</si>
  <si>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</si>
  <si>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</si>
  <si>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</si>
  <si>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</si>
  <si>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</si>
  <si>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</si>
  <si>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</si>
  <si>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</si>
  <si>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</si>
  <si>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</si>
  <si>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</si>
  <si>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</si>
  <si>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</si>
  <si>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</si>
  <si>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</si>
  <si>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</si>
  <si>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</si>
  <si>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</si>
  <si>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</si>
  <si>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</si>
  <si>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</si>
  <si>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</si>
  <si>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</si>
  <si>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</si>
  <si>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</si>
  <si>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</si>
  <si>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</si>
  <si>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</si>
  <si>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</si>
  <si>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</si>
  <si>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</si>
  <si>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</si>
  <si>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</si>
  <si>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</si>
  <si>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</si>
  <si>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</si>
  <si>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</si>
  <si>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</si>
  <si>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</si>
  <si>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</si>
  <si>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</si>
  <si>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</si>
  <si>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</si>
  <si>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</si>
  <si>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</si>
  <si>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</si>
  <si>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</si>
  <si>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</si>
  <si>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</si>
  <si>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</si>
  <si>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</si>
  <si>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</si>
  <si>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</si>
  <si>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</si>
  <si>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</si>
  <si>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</si>
  <si>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</si>
  <si>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</si>
  <si>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</si>
  <si>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</si>
  <si>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</si>
  <si>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</si>
  <si>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</si>
  <si>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</si>
  <si>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</si>
  <si>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</si>
  <si>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</si>
  <si>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</si>
  <si>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</si>
  <si>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</si>
  <si>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</si>
  <si>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</si>
  <si>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</si>
  <si>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</si>
  <si>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</si>
  <si>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</si>
  <si>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</si>
  <si>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</si>
  <si>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</si>
  <si>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</si>
  <si>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</si>
  <si>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</si>
  <si>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</si>
  <si>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</si>
  <si>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</si>
  <si>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</si>
  <si>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</si>
  <si>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</si>
  <si>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</si>
  <si>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</si>
  <si>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</si>
  <si>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</si>
  <si>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</si>
  <si>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</si>
  <si>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</si>
  <si>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</si>
  <si>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</si>
  <si>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</si>
  <si>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</si>
  <si>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</si>
  <si>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</si>
  <si>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</si>
  <si>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</si>
  <si>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</si>
  <si>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</si>
  <si>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</si>
  <si>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</si>
  <si>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</si>
  <si>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</si>
  <si>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</si>
  <si>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</si>
  <si>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</si>
  <si>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</si>
  <si>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</si>
  <si>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</si>
  <si>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</si>
  <si>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</si>
  <si>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</si>
  <si>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</si>
  <si>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</si>
  <si>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</si>
  <si>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</si>
  <si>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</si>
  <si>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</si>
  <si>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</si>
  <si>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</si>
  <si>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</si>
  <si>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</si>
  <si>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</si>
  <si>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</si>
  <si>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</si>
  <si>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</si>
  <si>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</si>
  <si>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</si>
  <si>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</si>
  <si>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</si>
  <si>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</si>
  <si>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</si>
  <si>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</si>
  <si>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</si>
  <si>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</si>
  <si>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</si>
  <si>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</si>
  <si>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</si>
  <si>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</si>
  <si>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</si>
  <si>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</si>
  <si>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</si>
  <si>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</si>
  <si>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</si>
  <si>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</si>
  <si>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</si>
  <si>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</si>
  <si>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</si>
  <si>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</si>
  <si>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</si>
  <si>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</si>
  <si>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</si>
  <si>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</si>
  <si>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</si>
  <si>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</si>
  <si>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</si>
  <si>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</si>
  <si>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</si>
  <si>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</si>
  <si>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</si>
  <si>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</si>
  <si>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</si>
  <si>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</si>
  <si>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</si>
  <si>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</si>
  <si>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</si>
  <si>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</si>
  <si>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</si>
  <si>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</si>
  <si>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</si>
  <si>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</si>
  <si>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</si>
  <si>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</si>
  <si>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</si>
  <si>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</si>
  <si>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</si>
  <si>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</si>
  <si>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</si>
  <si>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</si>
  <si>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</si>
  <si>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</si>
  <si>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</si>
  <si>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</si>
  <si>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</si>
  <si>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ანგარიშგების თარიღი: 31/12/2024</t>
  </si>
  <si>
    <t>საანგარიშო პერიოდი: 01/01/2024-31/12/2024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</si>
</sst>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3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40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67" xfId="0" applyFont="1" applyFill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4" fillId="36" borderId="79" xfId="0" applyFont="1" applyFill="1" applyBorder="1" applyAlignment="1">
      <alignment horizontal="center" vertical="center" wrapText="1"/>
    </xf>
    <xf numFmtId="0" fontId="4" fillId="36" borderId="81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107" fillId="36" borderId="77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110" fillId="49" borderId="67" xfId="0" applyFont="1" applyFill="1" applyBorder="1" applyAlignment="1">
      <alignment horizontal="center" vertical="center" wrapText="1"/>
    </xf>
    <xf numFmtId="0" fontId="110" fillId="49" borderId="28" xfId="0" applyFont="1" applyFill="1" applyBorder="1" applyAlignment="1">
      <alignment horizontal="center" vertical="center" wrapText="1"/>
    </xf>
    <xf numFmtId="0" fontId="110" fillId="49" borderId="68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36" activePane="bottomLeft" state="frozen"/>
      <selection pane="bottomLeft" activeCell="D7" sqref="D7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0.7109375" style="112" bestFit="1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5" s="156" customFormat="1">
      <c r="B2" s="156" t="s">
        <v>242</v>
      </c>
      <c r="D2" s="153"/>
      <c r="E2" s="157" t="s">
        <v>237</v>
      </c>
    </row>
    <row r="3" spans="2:5" s="156" customFormat="1">
      <c r="B3" s="225" t="s">
        <v>243</v>
      </c>
      <c r="C3" s="225"/>
      <c r="D3" s="225"/>
      <c r="E3" s="225"/>
    </row>
    <row r="4" spans="2:5">
      <c r="B4" s="113"/>
      <c r="C4" s="113"/>
    </row>
    <row r="5" spans="2:5" ht="18" customHeight="1">
      <c r="B5" s="114"/>
      <c r="C5" s="226" t="s">
        <v>84</v>
      </c>
      <c r="D5" s="227"/>
      <c r="E5" s="227"/>
    </row>
    <row r="6" spans="2:5" ht="15.75" thickBot="1">
      <c r="E6" s="133" t="s">
        <v>85</v>
      </c>
    </row>
    <row r="7" spans="2:5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5" s="119" customFormat="1" ht="6" customHeight="1">
      <c r="C8" s="120"/>
      <c r="E8" s="121"/>
    </row>
    <row r="9" spans="2:5" s="122" customFormat="1" ht="15.75" customHeight="1" thickBot="1">
      <c r="C9" s="228" t="s">
        <v>89</v>
      </c>
      <c r="D9" s="228"/>
      <c r="E9" s="228"/>
    </row>
    <row r="10" spans="2:5" s="124" customFormat="1" ht="15" customHeight="1">
      <c r="B10" s="208" t="s">
        <v>90</v>
      </c>
      <c r="C10" s="209">
        <v>1</v>
      </c>
      <c r="D10" s="210" t="s">
        <v>241</v>
      </c>
      <c r="E10" s="167">
        <v>8483270.6344347894</v>
      </c>
    </row>
    <row r="11" spans="2:5" s="124" customFormat="1" ht="15" customHeight="1">
      <c r="B11" s="211" t="s">
        <v>91</v>
      </c>
      <c r="C11" s="195">
        <v>2</v>
      </c>
      <c r="D11" s="196" t="s">
        <v>92</v>
      </c>
      <c r="E11" s="164">
        <v>19500594.74885603</v>
      </c>
    </row>
    <row r="12" spans="2:5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</row>
    <row r="13" spans="2:5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</row>
    <row r="14" spans="2:5" s="124" customFormat="1" ht="30">
      <c r="B14" s="211" t="s">
        <v>97</v>
      </c>
      <c r="C14" s="195">
        <v>5</v>
      </c>
      <c r="D14" s="213" t="s">
        <v>98</v>
      </c>
      <c r="E14" s="164">
        <v>0</v>
      </c>
    </row>
    <row r="15" spans="2:5" s="124" customFormat="1" ht="15" customHeight="1">
      <c r="B15" s="211" t="s">
        <v>99</v>
      </c>
      <c r="C15" s="195">
        <v>6</v>
      </c>
      <c r="D15" s="212" t="s">
        <v>100</v>
      </c>
      <c r="E15" s="164">
        <v>35910751.884195842</v>
      </c>
    </row>
    <row r="16" spans="2:5" s="124" customFormat="1" ht="15" customHeight="1">
      <c r="B16" s="211" t="s">
        <v>101</v>
      </c>
      <c r="C16" s="195">
        <v>7</v>
      </c>
      <c r="D16" s="196" t="s">
        <v>102</v>
      </c>
      <c r="E16" s="164">
        <v>1361279.23419732</v>
      </c>
    </row>
    <row r="17" spans="2:8" s="124" customFormat="1" ht="15" customHeight="1">
      <c r="B17" s="211" t="s">
        <v>103</v>
      </c>
      <c r="C17" s="195">
        <v>8</v>
      </c>
      <c r="D17" s="212" t="s">
        <v>104</v>
      </c>
      <c r="E17" s="164"/>
    </row>
    <row r="18" spans="2:8" s="124" customFormat="1" ht="15" customHeight="1">
      <c r="B18" s="211" t="s">
        <v>105</v>
      </c>
      <c r="C18" s="195">
        <v>9</v>
      </c>
      <c r="D18" s="196" t="s">
        <v>106</v>
      </c>
      <c r="E18" s="164">
        <v>2941711.48</v>
      </c>
    </row>
    <row r="19" spans="2:8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</row>
    <row r="20" spans="2:8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</row>
    <row r="21" spans="2:8" s="124" customFormat="1" ht="15" customHeight="1">
      <c r="B21" s="211" t="s">
        <v>111</v>
      </c>
      <c r="C21" s="195">
        <v>12</v>
      </c>
      <c r="D21" s="196" t="s">
        <v>112</v>
      </c>
      <c r="E21" s="164">
        <v>2794897.3969997582</v>
      </c>
    </row>
    <row r="22" spans="2:8" s="124" customFormat="1" ht="15" customHeight="1">
      <c r="B22" s="211" t="s">
        <v>113</v>
      </c>
      <c r="C22" s="195">
        <v>13</v>
      </c>
      <c r="D22" s="196" t="s">
        <v>114</v>
      </c>
      <c r="E22" s="164">
        <v>2327826.3040119344</v>
      </c>
    </row>
    <row r="23" spans="2:8" s="124" customFormat="1" ht="15" customHeight="1">
      <c r="B23" s="211" t="s">
        <v>115</v>
      </c>
      <c r="C23" s="195">
        <v>14</v>
      </c>
      <c r="D23" s="196" t="s">
        <v>116</v>
      </c>
      <c r="E23" s="164">
        <v>499599.16200000001</v>
      </c>
      <c r="H23" s="168"/>
    </row>
    <row r="24" spans="2:8" s="124" customFormat="1" ht="15" customHeight="1">
      <c r="B24" s="211" t="s">
        <v>117</v>
      </c>
      <c r="C24" s="195">
        <v>15</v>
      </c>
      <c r="D24" s="196" t="s">
        <v>118</v>
      </c>
      <c r="E24" s="164">
        <v>0</v>
      </c>
      <c r="H24" s="168"/>
    </row>
    <row r="25" spans="2:8" s="124" customFormat="1" ht="15" customHeight="1">
      <c r="B25" s="211" t="s">
        <v>119</v>
      </c>
      <c r="C25" s="195">
        <v>16</v>
      </c>
      <c r="D25" s="196" t="s">
        <v>120</v>
      </c>
      <c r="E25" s="164">
        <v>18644536.402861219</v>
      </c>
      <c r="H25" s="168"/>
    </row>
    <row r="26" spans="2:8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</row>
    <row r="27" spans="2:8" s="124" customFormat="1" ht="15" customHeight="1">
      <c r="B27" s="211" t="s">
        <v>123</v>
      </c>
      <c r="C27" s="195">
        <v>18</v>
      </c>
      <c r="D27" s="214" t="s">
        <v>124</v>
      </c>
      <c r="E27" s="164">
        <v>2407448.22309004</v>
      </c>
      <c r="H27" s="168"/>
    </row>
    <row r="28" spans="2:8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94871915.470646948</v>
      </c>
      <c r="H28" s="168"/>
    </row>
    <row r="29" spans="2:8" s="122" customFormat="1" ht="6" customHeight="1">
      <c r="B29" s="217"/>
      <c r="C29" s="199"/>
      <c r="D29" s="218"/>
      <c r="E29" s="200"/>
      <c r="H29" s="168"/>
    </row>
    <row r="30" spans="2:8" s="122" customFormat="1" ht="15.75" customHeight="1" thickBot="1">
      <c r="B30" s="217"/>
      <c r="C30" s="228" t="s">
        <v>127</v>
      </c>
      <c r="D30" s="228"/>
      <c r="E30" s="228"/>
      <c r="H30" s="168"/>
    </row>
    <row r="31" spans="2:8" s="124" customFormat="1" ht="15" customHeight="1">
      <c r="B31" s="208" t="s">
        <v>128</v>
      </c>
      <c r="C31" s="209">
        <v>20</v>
      </c>
      <c r="D31" s="219" t="s">
        <v>129</v>
      </c>
      <c r="E31" s="123">
        <v>49905317.314218111</v>
      </c>
      <c r="H31" s="168"/>
    </row>
    <row r="32" spans="2:8" s="124" customFormat="1" ht="15" customHeight="1">
      <c r="B32" s="211" t="s">
        <v>130</v>
      </c>
      <c r="C32" s="195">
        <v>21</v>
      </c>
      <c r="D32" s="220" t="s">
        <v>131</v>
      </c>
      <c r="E32" s="125">
        <v>6876395.60407627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/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1006543.42966036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136281.77520679639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/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1711056.8417064198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59635594.964867957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6087610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>
        <v>25249769.59</v>
      </c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-3000000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6898940.9116725884</v>
      </c>
    </row>
    <row r="49" spans="2:7" s="124" customFormat="1" ht="15" customHeight="1">
      <c r="B49" s="211" t="s">
        <v>161</v>
      </c>
      <c r="C49" s="195">
        <v>36</v>
      </c>
      <c r="D49" s="220" t="s">
        <v>162</v>
      </c>
      <c r="E49" s="125"/>
    </row>
    <row r="50" spans="2:7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35236320.501672588</v>
      </c>
    </row>
    <row r="51" spans="2:7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94871915.466540545</v>
      </c>
    </row>
    <row r="52" spans="2:7">
      <c r="G52" s="169"/>
    </row>
    <row r="54" spans="2:7">
      <c r="C54" s="229"/>
      <c r="D54" s="229"/>
      <c r="E54" s="229"/>
    </row>
    <row r="55" spans="2:7">
      <c r="C55" s="230"/>
      <c r="D55" s="230"/>
      <c r="E55" s="230"/>
    </row>
    <row r="56" spans="2:7">
      <c r="C56" s="229"/>
      <c r="D56" s="229"/>
      <c r="E56" s="229"/>
    </row>
    <row r="57" spans="2:7">
      <c r="C57" s="230"/>
      <c r="D57" s="230"/>
      <c r="E57" s="230"/>
    </row>
    <row r="58" spans="2:7" ht="15" customHeight="1">
      <c r="C58" s="229"/>
      <c r="D58" s="229"/>
      <c r="E58" s="229"/>
    </row>
    <row r="59" spans="2:7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62" activePane="bottomLeft" state="frozen"/>
      <selection activeCell="C120" sqref="C120"/>
      <selection pane="bottomLeft" activeCell="D6" sqref="D6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1" t="s">
        <v>244</v>
      </c>
      <c r="C2" s="231"/>
      <c r="D2" s="231"/>
      <c r="E2" s="231"/>
    </row>
    <row r="3" spans="2:5" ht="15" customHeight="1"/>
    <row r="4" spans="2:5" s="135" customFormat="1" ht="12.75" customHeight="1">
      <c r="D4" s="232" t="s">
        <v>167</v>
      </c>
      <c r="E4" s="232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3" t="s">
        <v>168</v>
      </c>
      <c r="D8" s="233"/>
      <c r="E8" s="233"/>
    </row>
    <row r="9" spans="2:5" ht="15" customHeight="1">
      <c r="B9" s="140" t="s">
        <v>90</v>
      </c>
      <c r="C9" s="189">
        <v>1</v>
      </c>
      <c r="D9" s="190" t="s">
        <v>169</v>
      </c>
      <c r="E9" s="162">
        <v>101570044.71311903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4910095.4072974911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39522769.357342184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2681216.0247144448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59818395.973193802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39586739.586841486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830326.42399999988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1261322.2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46407.259000000027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185649.77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39785678.33384148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-3458954.5541812023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16573763.085171118</v>
      </c>
    </row>
    <row r="23" spans="2:5" ht="9" customHeight="1">
      <c r="C23" s="199"/>
      <c r="D23" s="146"/>
      <c r="E23" s="200"/>
    </row>
    <row r="24" spans="2:5" ht="15" customHeight="1" thickBot="1">
      <c r="C24" s="233" t="s">
        <v>183</v>
      </c>
      <c r="D24" s="233"/>
      <c r="E24" s="233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391962.91924101335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87292.196475136618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197770.53473100148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34028.328649315074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140928.51668419034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157331.01000000004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0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37948.556668678575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0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195279.5666686786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-24252.318810272809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-78603.368794761074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16495159.716376357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3" t="s">
        <v>194</v>
      </c>
      <c r="E45" s="233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3" t="s">
        <v>199</v>
      </c>
      <c r="D51" s="233"/>
      <c r="E51" s="233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1599615.89899781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91711.48000000001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1691327.37899781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4" t="s">
        <v>215</v>
      </c>
      <c r="D63" s="234"/>
      <c r="E63" s="234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7501140.0603749901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2025691.5383291999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624912.67581000004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456342.08999999997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70721.189599999998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-608738.62958738999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6898940.9116725884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6898940.9116725884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C81:E81"/>
    <mergeCell ref="C24:E24"/>
    <mergeCell ref="D45:E45"/>
    <mergeCell ref="C51:E51"/>
    <mergeCell ref="C63:E63"/>
    <mergeCell ref="C76:E76"/>
    <mergeCell ref="C77:E77"/>
    <mergeCell ref="C80:E80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 customWidth="1"/>
    <col min="24" max="24" width="10" style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64" t="s">
        <v>236</v>
      </c>
      <c r="B1" s="264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244</v>
      </c>
      <c r="F4" s="171"/>
      <c r="G4" s="171"/>
    </row>
    <row r="6" spans="1:38" ht="15" customHeight="1">
      <c r="C6" s="240" t="s">
        <v>82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C6" s="242" t="s">
        <v>83</v>
      </c>
      <c r="AD6" s="242"/>
      <c r="AE6" s="242"/>
      <c r="AF6" s="242"/>
      <c r="AG6" s="242"/>
      <c r="AH6" s="242"/>
      <c r="AI6" s="242"/>
      <c r="AJ6" s="242"/>
      <c r="AK6" s="242"/>
      <c r="AL6" s="242"/>
    </row>
    <row r="7" spans="1:38" ht="15.75" customHeight="1" thickBot="1"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C7" s="243"/>
      <c r="AD7" s="243"/>
      <c r="AE7" s="243"/>
      <c r="AF7" s="243"/>
      <c r="AG7" s="243"/>
      <c r="AH7" s="243"/>
      <c r="AI7" s="243"/>
      <c r="AJ7" s="243"/>
      <c r="AK7" s="243"/>
      <c r="AL7" s="243"/>
    </row>
    <row r="8" spans="1:38" ht="89.25" customHeight="1">
      <c r="A8" s="265" t="s">
        <v>23</v>
      </c>
      <c r="B8" s="270" t="s">
        <v>70</v>
      </c>
      <c r="C8" s="269" t="s">
        <v>22</v>
      </c>
      <c r="D8" s="261"/>
      <c r="E8" s="261"/>
      <c r="F8" s="261"/>
      <c r="G8" s="260"/>
      <c r="H8" s="257" t="s">
        <v>239</v>
      </c>
      <c r="I8" s="253" t="s">
        <v>71</v>
      </c>
      <c r="J8" s="260"/>
      <c r="K8" s="253" t="s">
        <v>72</v>
      </c>
      <c r="L8" s="261"/>
      <c r="M8" s="261"/>
      <c r="N8" s="261"/>
      <c r="O8" s="260"/>
      <c r="P8" s="253" t="s">
        <v>73</v>
      </c>
      <c r="Q8" s="260"/>
      <c r="R8" s="253" t="s">
        <v>74</v>
      </c>
      <c r="S8" s="261"/>
      <c r="T8" s="261"/>
      <c r="U8" s="261"/>
      <c r="V8" s="261"/>
      <c r="W8" s="261"/>
      <c r="X8" s="261"/>
      <c r="Y8" s="260"/>
      <c r="Z8" s="253" t="s">
        <v>77</v>
      </c>
      <c r="AA8" s="254"/>
      <c r="AC8" s="250" t="s">
        <v>71</v>
      </c>
      <c r="AD8" s="237"/>
      <c r="AE8" s="237" t="s">
        <v>72</v>
      </c>
      <c r="AF8" s="237"/>
      <c r="AG8" s="237" t="s">
        <v>78</v>
      </c>
      <c r="AH8" s="237"/>
      <c r="AI8" s="237" t="s">
        <v>79</v>
      </c>
      <c r="AJ8" s="237"/>
      <c r="AK8" s="237" t="s">
        <v>77</v>
      </c>
      <c r="AL8" s="244"/>
    </row>
    <row r="9" spans="1:38" ht="41.25" customHeight="1">
      <c r="A9" s="266"/>
      <c r="B9" s="271"/>
      <c r="C9" s="268" t="s">
        <v>15</v>
      </c>
      <c r="D9" s="248"/>
      <c r="E9" s="248"/>
      <c r="F9" s="249"/>
      <c r="G9" s="11" t="s">
        <v>16</v>
      </c>
      <c r="H9" s="258"/>
      <c r="I9" s="255" t="s">
        <v>0</v>
      </c>
      <c r="J9" s="255" t="s">
        <v>1</v>
      </c>
      <c r="K9" s="247" t="s">
        <v>0</v>
      </c>
      <c r="L9" s="248"/>
      <c r="M9" s="248"/>
      <c r="N9" s="249"/>
      <c r="O9" s="11" t="s">
        <v>1</v>
      </c>
      <c r="P9" s="255" t="s">
        <v>80</v>
      </c>
      <c r="Q9" s="255" t="s">
        <v>81</v>
      </c>
      <c r="R9" s="247" t="s">
        <v>75</v>
      </c>
      <c r="S9" s="248"/>
      <c r="T9" s="248"/>
      <c r="U9" s="249"/>
      <c r="V9" s="247" t="s">
        <v>76</v>
      </c>
      <c r="W9" s="248"/>
      <c r="X9" s="248"/>
      <c r="Y9" s="249"/>
      <c r="Z9" s="255" t="s">
        <v>17</v>
      </c>
      <c r="AA9" s="262" t="s">
        <v>18</v>
      </c>
      <c r="AC9" s="251" t="s">
        <v>0</v>
      </c>
      <c r="AD9" s="235" t="s">
        <v>1</v>
      </c>
      <c r="AE9" s="235" t="s">
        <v>0</v>
      </c>
      <c r="AF9" s="235" t="s">
        <v>1</v>
      </c>
      <c r="AG9" s="235" t="s">
        <v>80</v>
      </c>
      <c r="AH9" s="235" t="s">
        <v>81</v>
      </c>
      <c r="AI9" s="235" t="s">
        <v>75</v>
      </c>
      <c r="AJ9" s="235" t="s">
        <v>76</v>
      </c>
      <c r="AK9" s="235" t="s">
        <v>17</v>
      </c>
      <c r="AL9" s="245" t="s">
        <v>18</v>
      </c>
    </row>
    <row r="10" spans="1:38" ht="83.25" customHeight="1" thickBot="1">
      <c r="A10" s="267"/>
      <c r="B10" s="272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9"/>
      <c r="I10" s="256"/>
      <c r="J10" s="256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6"/>
      <c r="Q10" s="256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6"/>
      <c r="AA10" s="263"/>
      <c r="AC10" s="252"/>
      <c r="AD10" s="236"/>
      <c r="AE10" s="236"/>
      <c r="AF10" s="236"/>
      <c r="AG10" s="236"/>
      <c r="AH10" s="236"/>
      <c r="AI10" s="236"/>
      <c r="AJ10" s="236"/>
      <c r="AK10" s="236"/>
      <c r="AL10" s="246"/>
    </row>
    <row r="11" spans="1:38" ht="24.95" customHeight="1" thickBot="1">
      <c r="A11" s="12" t="s">
        <v>24</v>
      </c>
      <c r="B11" s="3" t="s">
        <v>25</v>
      </c>
      <c r="C11" s="66">
        <f>SUM(C12:C15)</f>
        <v>55367</v>
      </c>
      <c r="D11" s="67">
        <f>SUM(D12:D15)</f>
        <v>5</v>
      </c>
      <c r="E11" s="67">
        <f>SUM(E12:E15)</f>
        <v>228</v>
      </c>
      <c r="F11" s="67">
        <f>SUM(F12:F15)</f>
        <v>55600</v>
      </c>
      <c r="G11" s="67">
        <f>SUM(G12:G15)</f>
        <v>6706</v>
      </c>
      <c r="H11" s="28"/>
      <c r="I11" s="67">
        <f t="shared" ref="I11:AA11" si="0">SUM(I12:I15)</f>
        <v>1026403.3102850221</v>
      </c>
      <c r="J11" s="67">
        <f t="shared" si="0"/>
        <v>87292.206950273248</v>
      </c>
      <c r="K11" s="67">
        <f t="shared" si="0"/>
        <v>389209.88389101333</v>
      </c>
      <c r="L11" s="67">
        <f t="shared" si="0"/>
        <v>1504.6615360000001</v>
      </c>
      <c r="M11" s="67">
        <f t="shared" si="0"/>
        <v>1248.3738139999966</v>
      </c>
      <c r="N11" s="67">
        <f t="shared" si="0"/>
        <v>391962.91924101335</v>
      </c>
      <c r="O11" s="67">
        <f t="shared" si="0"/>
        <v>87292.196475136618</v>
      </c>
      <c r="P11" s="67">
        <f t="shared" si="0"/>
        <v>194192.38451001188</v>
      </c>
      <c r="Q11" s="67">
        <f t="shared" si="0"/>
        <v>140928.52325387526</v>
      </c>
      <c r="R11" s="67">
        <f t="shared" si="0"/>
        <v>151331.01000000004</v>
      </c>
      <c r="S11" s="67">
        <f t="shared" si="0"/>
        <v>0</v>
      </c>
      <c r="T11" s="67">
        <f t="shared" si="0"/>
        <v>6000</v>
      </c>
      <c r="U11" s="67">
        <f>SUM(U12:U15)</f>
        <v>157331.01000000004</v>
      </c>
      <c r="V11" s="67">
        <f>SUM(V12:V15)</f>
        <v>151331.01000000004</v>
      </c>
      <c r="W11" s="67">
        <f>SUM(W12:W15)</f>
        <v>0</v>
      </c>
      <c r="X11" s="67">
        <f>SUM(X12:X15)</f>
        <v>6000</v>
      </c>
      <c r="Y11" s="67">
        <f t="shared" si="0"/>
        <v>157331.01000000004</v>
      </c>
      <c r="Z11" s="67">
        <f>SUM(Z12:Z15)</f>
        <v>195279.5666686786</v>
      </c>
      <c r="AA11" s="68">
        <f>SUM(AA12:AA15)</f>
        <v>195279.5666686786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55367</v>
      </c>
      <c r="D12" s="41">
        <v>5</v>
      </c>
      <c r="E12" s="41">
        <v>228</v>
      </c>
      <c r="F12" s="41">
        <f>SUM(C12:E12)</f>
        <v>55600</v>
      </c>
      <c r="G12" s="70">
        <v>6706</v>
      </c>
      <c r="H12" s="28"/>
      <c r="I12" s="70">
        <v>1026403.3102850221</v>
      </c>
      <c r="J12" s="70">
        <v>87292.206950273248</v>
      </c>
      <c r="K12" s="70">
        <v>389209.88389101333</v>
      </c>
      <c r="L12" s="70">
        <v>1504.6615360000001</v>
      </c>
      <c r="M12" s="70">
        <v>1248.3738139999966</v>
      </c>
      <c r="N12" s="54">
        <f>SUM(K12:M12)</f>
        <v>391962.91924101335</v>
      </c>
      <c r="O12" s="70">
        <v>87292.196475136618</v>
      </c>
      <c r="P12" s="70">
        <v>194192.38451001188</v>
      </c>
      <c r="Q12" s="70">
        <v>140928.52325387526</v>
      </c>
      <c r="R12" s="70">
        <v>151331.01000000004</v>
      </c>
      <c r="S12" s="70">
        <v>0</v>
      </c>
      <c r="T12" s="70">
        <v>6000</v>
      </c>
      <c r="U12" s="41">
        <f>SUM(R12:T12)</f>
        <v>157331.01000000004</v>
      </c>
      <c r="V12" s="70">
        <v>151331.01000000004</v>
      </c>
      <c r="W12" s="70">
        <v>0</v>
      </c>
      <c r="X12" s="70">
        <v>6000</v>
      </c>
      <c r="Y12" s="41">
        <f>SUM(V12:X12)</f>
        <v>157331.01000000004</v>
      </c>
      <c r="Z12" s="70">
        <v>195279.5666686786</v>
      </c>
      <c r="AA12" s="71">
        <v>195279.5666686786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6494</v>
      </c>
      <c r="D16" s="44">
        <v>22191</v>
      </c>
      <c r="E16" s="44">
        <v>323</v>
      </c>
      <c r="F16" s="44">
        <f>SUM(C16:E16)</f>
        <v>29008</v>
      </c>
      <c r="G16" s="79">
        <v>1503</v>
      </c>
      <c r="H16" s="29"/>
      <c r="I16" s="79">
        <v>750816.71696500108</v>
      </c>
      <c r="J16" s="79">
        <v>0</v>
      </c>
      <c r="K16" s="79">
        <v>278247.46846099949</v>
      </c>
      <c r="L16" s="79">
        <v>466264.20177599986</v>
      </c>
      <c r="M16" s="79">
        <v>4855</v>
      </c>
      <c r="N16" s="57">
        <f>SUM(K16:M16)</f>
        <v>749366.6702369994</v>
      </c>
      <c r="O16" s="79"/>
      <c r="P16" s="79">
        <v>680044.65045099927</v>
      </c>
      <c r="Q16" s="79">
        <v>680044.65045099927</v>
      </c>
      <c r="R16" s="79">
        <v>562.16999999999996</v>
      </c>
      <c r="S16" s="79">
        <v>160989.52000000002</v>
      </c>
      <c r="T16" s="79">
        <v>0</v>
      </c>
      <c r="U16" s="44">
        <f>SUM(R16:T16)</f>
        <v>161551.69000000003</v>
      </c>
      <c r="V16" s="79">
        <v>562.16999999999996</v>
      </c>
      <c r="W16" s="79">
        <v>160989.52000000002</v>
      </c>
      <c r="X16" s="79">
        <v>0</v>
      </c>
      <c r="Y16" s="44">
        <f>SUM(V16:X16)</f>
        <v>161551.69000000003</v>
      </c>
      <c r="Z16" s="79">
        <v>81733.135011850012</v>
      </c>
      <c r="AA16" s="80">
        <v>81733.135011850012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65786</v>
      </c>
      <c r="D17" s="45">
        <f t="shared" si="2"/>
        <v>1792</v>
      </c>
      <c r="E17" s="45">
        <f t="shared" si="2"/>
        <v>4102</v>
      </c>
      <c r="F17" s="45">
        <f>SUM(F18:F19)</f>
        <v>71680</v>
      </c>
      <c r="G17" s="45">
        <f t="shared" ref="G17:AA17" si="3">SUM(G18:G19)</f>
        <v>41349</v>
      </c>
      <c r="H17" s="32"/>
      <c r="I17" s="45">
        <f t="shared" si="3"/>
        <v>891924.62861702463</v>
      </c>
      <c r="J17" s="45">
        <f t="shared" si="3"/>
        <v>41681.114736770876</v>
      </c>
      <c r="K17" s="45">
        <f t="shared" si="3"/>
        <v>664693.60917402839</v>
      </c>
      <c r="L17" s="45">
        <f t="shared" si="3"/>
        <v>60672.567706000002</v>
      </c>
      <c r="M17" s="45">
        <f t="shared" si="3"/>
        <v>58900.110771001229</v>
      </c>
      <c r="N17" s="45">
        <f t="shared" si="3"/>
        <v>784266.28765102965</v>
      </c>
      <c r="O17" s="45">
        <f t="shared" si="3"/>
        <v>41143.938319958412</v>
      </c>
      <c r="P17" s="45">
        <f t="shared" si="3"/>
        <v>535602.43346603482</v>
      </c>
      <c r="Q17" s="45">
        <f t="shared" si="3"/>
        <v>522984.8755445315</v>
      </c>
      <c r="R17" s="45">
        <f t="shared" si="3"/>
        <v>14080</v>
      </c>
      <c r="S17" s="45">
        <f t="shared" si="3"/>
        <v>15695</v>
      </c>
      <c r="T17" s="45">
        <f t="shared" si="3"/>
        <v>0</v>
      </c>
      <c r="U17" s="45">
        <f t="shared" si="3"/>
        <v>29775</v>
      </c>
      <c r="V17" s="45">
        <f t="shared" si="3"/>
        <v>14080</v>
      </c>
      <c r="W17" s="45">
        <f t="shared" si="3"/>
        <v>12295</v>
      </c>
      <c r="X17" s="45">
        <f t="shared" si="3"/>
        <v>0</v>
      </c>
      <c r="Y17" s="45">
        <f t="shared" si="3"/>
        <v>26375</v>
      </c>
      <c r="Z17" s="45">
        <f t="shared" si="3"/>
        <v>32138.221904224789</v>
      </c>
      <c r="AA17" s="179">
        <f t="shared" si="3"/>
        <v>28738.221904224789</v>
      </c>
      <c r="AC17" s="66">
        <f t="shared" ref="AC17:AL17" si="4">SUM(AC18:AC19)</f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65177</v>
      </c>
      <c r="D18" s="46">
        <v>419</v>
      </c>
      <c r="E18" s="46">
        <v>4098</v>
      </c>
      <c r="F18" s="46">
        <f>SUM(C18:E18)</f>
        <v>69694</v>
      </c>
      <c r="G18" s="82">
        <v>38203</v>
      </c>
      <c r="H18" s="31"/>
      <c r="I18" s="82">
        <v>750677.57365802466</v>
      </c>
      <c r="J18" s="82">
        <v>9051.9144162708744</v>
      </c>
      <c r="K18" s="82">
        <v>587856.54276902846</v>
      </c>
      <c r="L18" s="82">
        <v>4184.4282169999897</v>
      </c>
      <c r="M18" s="82">
        <v>58663.607651001228</v>
      </c>
      <c r="N18" s="58">
        <f>SUM(K18:M18)</f>
        <v>650704.57863702963</v>
      </c>
      <c r="O18" s="82">
        <v>9051.9144162708744</v>
      </c>
      <c r="P18" s="82">
        <v>454536.98483903497</v>
      </c>
      <c r="Q18" s="82">
        <v>450129.29973783257</v>
      </c>
      <c r="R18" s="82">
        <v>0</v>
      </c>
      <c r="S18" s="82">
        <v>0</v>
      </c>
      <c r="T18" s="82">
        <v>0</v>
      </c>
      <c r="U18" s="46">
        <f>SUM(R18:T18)</f>
        <v>0</v>
      </c>
      <c r="V18" s="82">
        <v>0</v>
      </c>
      <c r="W18" s="82">
        <v>0</v>
      </c>
      <c r="X18" s="82">
        <v>0</v>
      </c>
      <c r="Y18" s="46">
        <f>SUM(V18:X18)</f>
        <v>0</v>
      </c>
      <c r="Z18" s="82">
        <v>3595.4931487091671</v>
      </c>
      <c r="AA18" s="83">
        <v>3595.4931487091671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609</v>
      </c>
      <c r="D19" s="47">
        <v>1373</v>
      </c>
      <c r="E19" s="47">
        <v>4</v>
      </c>
      <c r="F19" s="47">
        <f>SUM(C19:E19)</f>
        <v>1986</v>
      </c>
      <c r="G19" s="85">
        <v>3146</v>
      </c>
      <c r="H19" s="30"/>
      <c r="I19" s="85">
        <v>141247.054959</v>
      </c>
      <c r="J19" s="85">
        <v>32629.2003205</v>
      </c>
      <c r="K19" s="85">
        <v>76837.066404999932</v>
      </c>
      <c r="L19" s="85">
        <v>56488.139489000016</v>
      </c>
      <c r="M19" s="85">
        <v>236.50312</v>
      </c>
      <c r="N19" s="59">
        <f>SUM(K19:M19)</f>
        <v>133561.70901399996</v>
      </c>
      <c r="O19" s="85">
        <v>32092.023903687535</v>
      </c>
      <c r="P19" s="85">
        <v>81065.448626999889</v>
      </c>
      <c r="Q19" s="85">
        <v>72855.575806698937</v>
      </c>
      <c r="R19" s="85">
        <v>14080</v>
      </c>
      <c r="S19" s="85">
        <v>15695</v>
      </c>
      <c r="T19" s="85">
        <v>0</v>
      </c>
      <c r="U19" s="47">
        <f>SUM(R19:T19)</f>
        <v>29775</v>
      </c>
      <c r="V19" s="85">
        <v>14080</v>
      </c>
      <c r="W19" s="85">
        <v>12295</v>
      </c>
      <c r="X19" s="85">
        <v>0</v>
      </c>
      <c r="Y19" s="47">
        <f>SUM(V19:X19)</f>
        <v>26375</v>
      </c>
      <c r="Z19" s="85">
        <v>28542.728755515622</v>
      </c>
      <c r="AA19" s="86">
        <v>25142.728755515622</v>
      </c>
      <c r="AC19" s="84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112815</v>
      </c>
      <c r="D20" s="48">
        <v>12854</v>
      </c>
      <c r="E20" s="48">
        <v>5022</v>
      </c>
      <c r="F20" s="48">
        <f>SUM(C20:E20)</f>
        <v>130691</v>
      </c>
      <c r="G20" s="88">
        <v>89302</v>
      </c>
      <c r="H20" s="29"/>
      <c r="I20" s="88">
        <v>90600730.135167941</v>
      </c>
      <c r="J20" s="88">
        <v>0</v>
      </c>
      <c r="K20" s="88">
        <v>68560128.70283708</v>
      </c>
      <c r="L20" s="88">
        <v>10987428.387726994</v>
      </c>
      <c r="M20" s="88">
        <v>4377590.9400000004</v>
      </c>
      <c r="N20" s="60">
        <f>SUM(K20:M20)</f>
        <v>83925148.03056407</v>
      </c>
      <c r="O20" s="88">
        <v>0</v>
      </c>
      <c r="P20" s="88">
        <v>50492168.708203264</v>
      </c>
      <c r="Q20" s="88">
        <v>50492168.708203264</v>
      </c>
      <c r="R20" s="88">
        <v>25941101.771892507</v>
      </c>
      <c r="S20" s="88">
        <v>3138066.844139806</v>
      </c>
      <c r="T20" s="88">
        <v>4419330.6339039244</v>
      </c>
      <c r="U20" s="48">
        <f>SUM(R20:T20)</f>
        <v>33498499.249936238</v>
      </c>
      <c r="V20" s="88">
        <v>25941101.771892507</v>
      </c>
      <c r="W20" s="88">
        <v>3138066.844139806</v>
      </c>
      <c r="X20" s="88">
        <v>4419330.6339039244</v>
      </c>
      <c r="Y20" s="48">
        <f>SUM(V20:X20)</f>
        <v>33498499.249936238</v>
      </c>
      <c r="Z20" s="88">
        <v>34733299.922186427</v>
      </c>
      <c r="AA20" s="89">
        <v>34733299.922186427</v>
      </c>
      <c r="AC20" s="87">
        <v>1257671.6299999999</v>
      </c>
      <c r="AD20" s="88"/>
      <c r="AE20" s="88">
        <v>1224489.3373179999</v>
      </c>
      <c r="AF20" s="88"/>
      <c r="AG20" s="88">
        <v>1121496.3326319999</v>
      </c>
      <c r="AH20" s="88">
        <v>1121496.3326319999</v>
      </c>
      <c r="AI20" s="88">
        <v>797255.50164208503</v>
      </c>
      <c r="AJ20" s="88">
        <v>797255.50164208503</v>
      </c>
      <c r="AK20" s="88">
        <v>849189.82825945201</v>
      </c>
      <c r="AL20" s="89">
        <v>849189.82825945201</v>
      </c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2994</v>
      </c>
      <c r="D21" s="45">
        <f t="shared" si="5"/>
        <v>4585</v>
      </c>
      <c r="E21" s="45">
        <f t="shared" si="5"/>
        <v>19</v>
      </c>
      <c r="F21" s="45">
        <f>SUM(F22:F23)</f>
        <v>7598</v>
      </c>
      <c r="G21" s="45">
        <f t="shared" si="5"/>
        <v>4155</v>
      </c>
      <c r="H21" s="45">
        <f t="shared" si="5"/>
        <v>7598</v>
      </c>
      <c r="I21" s="45">
        <f t="shared" si="5"/>
        <v>10401578.986326016</v>
      </c>
      <c r="J21" s="45">
        <f t="shared" si="5"/>
        <v>3817842.6103730984</v>
      </c>
      <c r="K21" s="45">
        <f t="shared" si="5"/>
        <v>3900233.4884259999</v>
      </c>
      <c r="L21" s="45">
        <f t="shared" si="5"/>
        <v>5683232.1722729942</v>
      </c>
      <c r="M21" s="45">
        <f t="shared" si="5"/>
        <v>16796.350005</v>
      </c>
      <c r="N21" s="45">
        <f t="shared" si="5"/>
        <v>9600262.0107039958</v>
      </c>
      <c r="O21" s="45">
        <f t="shared" si="5"/>
        <v>3633768.2823656267</v>
      </c>
      <c r="P21" s="45">
        <f t="shared" si="5"/>
        <v>5612250.0261290101</v>
      </c>
      <c r="Q21" s="45">
        <f t="shared" si="5"/>
        <v>4156991.2491510003</v>
      </c>
      <c r="R21" s="45">
        <f t="shared" si="5"/>
        <v>1303087.7100000002</v>
      </c>
      <c r="S21" s="45">
        <f t="shared" si="5"/>
        <v>2758040.7000000016</v>
      </c>
      <c r="T21" s="45">
        <f t="shared" si="5"/>
        <v>6490</v>
      </c>
      <c r="U21" s="45">
        <f t="shared" si="5"/>
        <v>4067618.410000002</v>
      </c>
      <c r="V21" s="45">
        <f t="shared" si="5"/>
        <v>1129551.8390000002</v>
      </c>
      <c r="W21" s="45">
        <f t="shared" si="5"/>
        <v>2236915.3370000017</v>
      </c>
      <c r="X21" s="45">
        <f t="shared" si="5"/>
        <v>6490</v>
      </c>
      <c r="Y21" s="45">
        <f t="shared" si="5"/>
        <v>3372957.1760000018</v>
      </c>
      <c r="Z21" s="45">
        <f t="shared" si="5"/>
        <v>3694475.0959715303</v>
      </c>
      <c r="AA21" s="179">
        <f t="shared" si="5"/>
        <v>2956140.1108189882</v>
      </c>
      <c r="AC21" s="66">
        <f t="shared" ref="AC21:AL21" si="6">SUM(AC22:AC23)</f>
        <v>39410.542600000001</v>
      </c>
      <c r="AD21" s="67">
        <f t="shared" si="6"/>
        <v>0</v>
      </c>
      <c r="AE21" s="67">
        <f t="shared" si="6"/>
        <v>39410.542600000001</v>
      </c>
      <c r="AF21" s="67">
        <f t="shared" si="6"/>
        <v>0</v>
      </c>
      <c r="AG21" s="67">
        <f t="shared" si="6"/>
        <v>8635.1608489999999</v>
      </c>
      <c r="AH21" s="67">
        <f t="shared" si="6"/>
        <v>8635.1608489999999</v>
      </c>
      <c r="AI21" s="67">
        <f t="shared" si="6"/>
        <v>0</v>
      </c>
      <c r="AJ21" s="67">
        <f t="shared" si="6"/>
        <v>0</v>
      </c>
      <c r="AK21" s="67">
        <f t="shared" si="6"/>
        <v>0</v>
      </c>
      <c r="AL21" s="68">
        <f t="shared" si="6"/>
        <v>0</v>
      </c>
    </row>
    <row r="22" spans="1:38" ht="24.95" customHeight="1">
      <c r="A22" s="16"/>
      <c r="B22" s="5" t="s">
        <v>38</v>
      </c>
      <c r="C22" s="174">
        <v>2994</v>
      </c>
      <c r="D22" s="41">
        <v>4585</v>
      </c>
      <c r="E22" s="41">
        <v>19</v>
      </c>
      <c r="F22" s="41">
        <f>SUM(C22:E22)</f>
        <v>7598</v>
      </c>
      <c r="G22" s="70">
        <v>4155</v>
      </c>
      <c r="H22" s="70">
        <v>7598</v>
      </c>
      <c r="I22" s="70">
        <v>10401578.986326016</v>
      </c>
      <c r="J22" s="70">
        <v>3817842.6103730984</v>
      </c>
      <c r="K22" s="70">
        <v>3900233.4884259999</v>
      </c>
      <c r="L22" s="70">
        <v>5683232.1722729942</v>
      </c>
      <c r="M22" s="70">
        <v>16796.350005</v>
      </c>
      <c r="N22" s="54">
        <f>SUM(K22:M22)</f>
        <v>9600262.0107039958</v>
      </c>
      <c r="O22" s="70">
        <v>3633768.2823656267</v>
      </c>
      <c r="P22" s="70">
        <v>5612250.0261290101</v>
      </c>
      <c r="Q22" s="70">
        <v>4156991.2491510003</v>
      </c>
      <c r="R22" s="70">
        <v>1303087.7100000002</v>
      </c>
      <c r="S22" s="70">
        <v>2758040.7000000016</v>
      </c>
      <c r="T22" s="70">
        <v>6490</v>
      </c>
      <c r="U22" s="41">
        <f>SUM(R22:T22)</f>
        <v>4067618.410000002</v>
      </c>
      <c r="V22" s="70">
        <v>1129551.8390000002</v>
      </c>
      <c r="W22" s="70">
        <v>2236915.3370000017</v>
      </c>
      <c r="X22" s="70">
        <v>6490</v>
      </c>
      <c r="Y22" s="41">
        <f>SUM(V22:X22)</f>
        <v>3372957.1760000018</v>
      </c>
      <c r="Z22" s="70">
        <v>3694475.0959715303</v>
      </c>
      <c r="AA22" s="71">
        <v>2956140.1108189882</v>
      </c>
      <c r="AC22" s="69">
        <v>39410.542600000001</v>
      </c>
      <c r="AD22" s="70"/>
      <c r="AE22" s="70">
        <v>39410.542600000001</v>
      </c>
      <c r="AF22" s="70"/>
      <c r="AG22" s="70">
        <v>8635.1608489999999</v>
      </c>
      <c r="AH22" s="70">
        <v>8635.1608489999999</v>
      </c>
      <c r="AI22" s="70"/>
      <c r="AJ22" s="70"/>
      <c r="AK22" s="70"/>
      <c r="AL22" s="71"/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6796</v>
      </c>
      <c r="D24" s="49">
        <f t="shared" si="7"/>
        <v>651866</v>
      </c>
      <c r="E24" s="49">
        <f t="shared" si="7"/>
        <v>9</v>
      </c>
      <c r="F24" s="49">
        <f>SUM(F25:F27)</f>
        <v>658671</v>
      </c>
      <c r="G24" s="49">
        <f t="shared" si="7"/>
        <v>71536</v>
      </c>
      <c r="H24" s="49">
        <f t="shared" si="7"/>
        <v>658643</v>
      </c>
      <c r="I24" s="49">
        <f t="shared" si="7"/>
        <v>2710581.2503599487</v>
      </c>
      <c r="J24" s="49">
        <f t="shared" si="7"/>
        <v>225938.21412949974</v>
      </c>
      <c r="K24" s="49">
        <f t="shared" si="7"/>
        <v>374206.55673573684</v>
      </c>
      <c r="L24" s="49">
        <f t="shared" si="7"/>
        <v>2264720.1499182107</v>
      </c>
      <c r="M24" s="49">
        <f t="shared" si="7"/>
        <v>1476.5309130000001</v>
      </c>
      <c r="N24" s="49">
        <f t="shared" si="7"/>
        <v>2640403.2375669479</v>
      </c>
      <c r="O24" s="49">
        <f t="shared" si="7"/>
        <v>220434.04409963099</v>
      </c>
      <c r="P24" s="49">
        <f t="shared" si="7"/>
        <v>2067679.0284495538</v>
      </c>
      <c r="Q24" s="49">
        <f t="shared" si="7"/>
        <v>2012023.160062026</v>
      </c>
      <c r="R24" s="49">
        <f t="shared" si="7"/>
        <v>254547.54368421057</v>
      </c>
      <c r="S24" s="49">
        <f t="shared" si="7"/>
        <v>626016.79157894733</v>
      </c>
      <c r="T24" s="49">
        <f t="shared" si="7"/>
        <v>0</v>
      </c>
      <c r="U24" s="49">
        <f t="shared" si="7"/>
        <v>880564.33526315796</v>
      </c>
      <c r="V24" s="49">
        <f t="shared" si="7"/>
        <v>246497.54368421057</v>
      </c>
      <c r="W24" s="49">
        <f t="shared" si="7"/>
        <v>579615.44157894747</v>
      </c>
      <c r="X24" s="49">
        <f t="shared" si="7"/>
        <v>0</v>
      </c>
      <c r="Y24" s="49">
        <f t="shared" si="7"/>
        <v>826112.98526315799</v>
      </c>
      <c r="Z24" s="49">
        <f t="shared" si="7"/>
        <v>998691.19867862854</v>
      </c>
      <c r="AA24" s="184">
        <f t="shared" si="7"/>
        <v>941506.34367862856</v>
      </c>
      <c r="AC24" s="90">
        <f t="shared" ref="AC24:AL24" si="8">SUM(AC25:AC27)</f>
        <v>2319.0479999999998</v>
      </c>
      <c r="AD24" s="91">
        <f t="shared" si="8"/>
        <v>0</v>
      </c>
      <c r="AE24" s="91">
        <f t="shared" si="8"/>
        <v>2319.0479999999998</v>
      </c>
      <c r="AF24" s="91">
        <f t="shared" si="8"/>
        <v>0</v>
      </c>
      <c r="AG24" s="91">
        <f t="shared" si="8"/>
        <v>508.55561399999999</v>
      </c>
      <c r="AH24" s="91">
        <f t="shared" si="8"/>
        <v>508.55561399999999</v>
      </c>
      <c r="AI24" s="91">
        <f t="shared" si="8"/>
        <v>0</v>
      </c>
      <c r="AJ24" s="91">
        <f t="shared" si="8"/>
        <v>0</v>
      </c>
      <c r="AK24" s="91">
        <f t="shared" si="8"/>
        <v>0</v>
      </c>
      <c r="AL24" s="92">
        <f t="shared" si="8"/>
        <v>0</v>
      </c>
    </row>
    <row r="25" spans="1:38" ht="24.95" customHeight="1">
      <c r="A25" s="16"/>
      <c r="B25" s="5" t="s">
        <v>42</v>
      </c>
      <c r="C25" s="174">
        <v>5721</v>
      </c>
      <c r="D25" s="41">
        <v>649938</v>
      </c>
      <c r="E25" s="41"/>
      <c r="F25" s="41">
        <f>SUM(C25:E25)</f>
        <v>655659</v>
      </c>
      <c r="G25" s="70">
        <v>67216</v>
      </c>
      <c r="H25" s="70">
        <v>655659</v>
      </c>
      <c r="I25" s="70">
        <v>1714380.6315789477</v>
      </c>
      <c r="J25" s="70">
        <v>0</v>
      </c>
      <c r="K25" s="70">
        <v>50838.157894736854</v>
      </c>
      <c r="L25" s="70">
        <v>1663542.4736842108</v>
      </c>
      <c r="M25" s="70">
        <v>0</v>
      </c>
      <c r="N25" s="54">
        <f>SUM(K25:M25)</f>
        <v>1714380.6315789477</v>
      </c>
      <c r="O25" s="70">
        <v>0</v>
      </c>
      <c r="P25" s="70">
        <v>1530176.1546195538</v>
      </c>
      <c r="Q25" s="70">
        <v>1530176.1546195538</v>
      </c>
      <c r="R25" s="70">
        <v>3910.7736842105273</v>
      </c>
      <c r="S25" s="70">
        <v>137104.02157894737</v>
      </c>
      <c r="T25" s="70">
        <v>0</v>
      </c>
      <c r="U25" s="41">
        <f>SUM(R25:T25)</f>
        <v>141014.7952631579</v>
      </c>
      <c r="V25" s="70">
        <v>3910.7736842105273</v>
      </c>
      <c r="W25" s="70">
        <v>137104.02157894737</v>
      </c>
      <c r="X25" s="70">
        <v>0</v>
      </c>
      <c r="Y25" s="41">
        <f>SUM(V25:X25)</f>
        <v>141014.7952631579</v>
      </c>
      <c r="Z25" s="70">
        <v>255665.49368421055</v>
      </c>
      <c r="AA25" s="71">
        <v>255665.49368421055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1047</v>
      </c>
      <c r="D26" s="104">
        <v>1928</v>
      </c>
      <c r="E26" s="104">
        <v>9</v>
      </c>
      <c r="F26" s="104">
        <f>SUM(C26:E26)</f>
        <v>2984</v>
      </c>
      <c r="G26" s="104">
        <v>4316</v>
      </c>
      <c r="H26" s="70">
        <v>2984</v>
      </c>
      <c r="I26" s="104">
        <v>963098.4523020013</v>
      </c>
      <c r="J26" s="104">
        <v>225938.21412949974</v>
      </c>
      <c r="K26" s="104">
        <v>290266.23236199998</v>
      </c>
      <c r="L26" s="104">
        <v>601177.67623400013</v>
      </c>
      <c r="M26" s="104">
        <v>1476.5309130000001</v>
      </c>
      <c r="N26" s="39">
        <f>SUM(K26:M26)</f>
        <v>892920.43950900016</v>
      </c>
      <c r="O26" s="104">
        <v>220434.04409963099</v>
      </c>
      <c r="P26" s="104">
        <v>520538.19438599999</v>
      </c>
      <c r="Q26" s="104">
        <v>464882.3259984724</v>
      </c>
      <c r="R26" s="104">
        <v>250636.77000000005</v>
      </c>
      <c r="S26" s="104">
        <v>488912.77</v>
      </c>
      <c r="T26" s="104">
        <v>0</v>
      </c>
      <c r="U26" s="104">
        <f>SUM(R26:T26)</f>
        <v>739549.54</v>
      </c>
      <c r="V26" s="104">
        <v>242586.77000000005</v>
      </c>
      <c r="W26" s="104">
        <v>442511.42000000004</v>
      </c>
      <c r="X26" s="104">
        <v>0</v>
      </c>
      <c r="Y26" s="104">
        <f>SUM(V26:X26)</f>
        <v>685098.19000000006</v>
      </c>
      <c r="Z26" s="104">
        <v>742563.09717046795</v>
      </c>
      <c r="AA26" s="105">
        <v>685378.24217046797</v>
      </c>
      <c r="AC26" s="103">
        <v>2319.0479999999998</v>
      </c>
      <c r="AD26" s="104"/>
      <c r="AE26" s="104">
        <v>2319.0479999999998</v>
      </c>
      <c r="AF26" s="104"/>
      <c r="AG26" s="104">
        <v>508.55561399999999</v>
      </c>
      <c r="AH26" s="104">
        <v>508.55561399999999</v>
      </c>
      <c r="AI26" s="104"/>
      <c r="AJ26" s="104"/>
      <c r="AK26" s="104"/>
      <c r="AL26" s="105"/>
    </row>
    <row r="27" spans="1:38" ht="24.95" customHeight="1" thickBot="1">
      <c r="A27" s="18"/>
      <c r="B27" s="24" t="s">
        <v>43</v>
      </c>
      <c r="C27" s="185">
        <v>28</v>
      </c>
      <c r="D27" s="50">
        <v>0</v>
      </c>
      <c r="E27" s="50">
        <v>0</v>
      </c>
      <c r="F27" s="50">
        <f>SUM(C27:E27)</f>
        <v>28</v>
      </c>
      <c r="G27" s="96">
        <v>4</v>
      </c>
      <c r="H27" s="30"/>
      <c r="I27" s="96">
        <v>33102.166479</v>
      </c>
      <c r="J27" s="96">
        <v>0</v>
      </c>
      <c r="K27" s="96">
        <v>33102.166479</v>
      </c>
      <c r="L27" s="96">
        <v>0</v>
      </c>
      <c r="M27" s="96">
        <v>0</v>
      </c>
      <c r="N27" s="61">
        <f>SUM(K27:M27)</f>
        <v>33102.166479</v>
      </c>
      <c r="O27" s="96">
        <v>0</v>
      </c>
      <c r="P27" s="96">
        <v>16964.679444000001</v>
      </c>
      <c r="Q27" s="96">
        <v>16964.679444000001</v>
      </c>
      <c r="R27" s="96">
        <v>0</v>
      </c>
      <c r="S27" s="96">
        <v>0</v>
      </c>
      <c r="T27" s="96">
        <v>0</v>
      </c>
      <c r="U27" s="50">
        <f>SUM(R27:T27)</f>
        <v>0</v>
      </c>
      <c r="V27" s="96">
        <v>0</v>
      </c>
      <c r="W27" s="96">
        <v>0</v>
      </c>
      <c r="X27" s="96">
        <v>0</v>
      </c>
      <c r="Y27" s="50">
        <f>SUM(V27:X27)</f>
        <v>0</v>
      </c>
      <c r="Z27" s="96">
        <v>462.60782395000024</v>
      </c>
      <c r="AA27" s="97">
        <v>462.60782395000024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1</v>
      </c>
      <c r="D29" s="51">
        <v>0</v>
      </c>
      <c r="E29" s="51">
        <v>0</v>
      </c>
      <c r="F29" s="51">
        <f>SUM(C29:E29)</f>
        <v>1</v>
      </c>
      <c r="G29" s="13">
        <v>0</v>
      </c>
      <c r="H29" s="34">
        <v>1</v>
      </c>
      <c r="I29" s="13">
        <v>46093.278815999998</v>
      </c>
      <c r="J29" s="13">
        <v>42076.578688524591</v>
      </c>
      <c r="K29" s="13">
        <v>46093.278815999998</v>
      </c>
      <c r="L29" s="13">
        <v>0</v>
      </c>
      <c r="M29" s="13">
        <v>0</v>
      </c>
      <c r="N29" s="62">
        <f>SUM(K29:M29)</f>
        <v>46093.278815999998</v>
      </c>
      <c r="O29" s="13">
        <v>42076.578688524591</v>
      </c>
      <c r="P29" s="13">
        <v>46093.278815999998</v>
      </c>
      <c r="Q29" s="13">
        <v>4016.7001274754075</v>
      </c>
      <c r="R29" s="13">
        <v>0</v>
      </c>
      <c r="S29" s="13">
        <v>0</v>
      </c>
      <c r="T29" s="13">
        <v>0</v>
      </c>
      <c r="U29" s="51">
        <f>SUM(R29:T29)</f>
        <v>0</v>
      </c>
      <c r="V29" s="13">
        <v>0</v>
      </c>
      <c r="W29" s="13">
        <v>0</v>
      </c>
      <c r="X29" s="13">
        <v>0</v>
      </c>
      <c r="Y29" s="51">
        <f>SUM(V29:X29)</f>
        <v>0</v>
      </c>
      <c r="Z29" s="13">
        <v>-289.20239362622999</v>
      </c>
      <c r="AA29" s="20">
        <v>-289.20239362622999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39" thickBot="1">
      <c r="A30" s="12" t="s">
        <v>46</v>
      </c>
      <c r="B30" s="25" t="s">
        <v>47</v>
      </c>
      <c r="C30" s="183">
        <f t="shared" ref="C30:AA30" si="9">SUM(C31:C32)</f>
        <v>2</v>
      </c>
      <c r="D30" s="49">
        <f t="shared" si="9"/>
        <v>0</v>
      </c>
      <c r="E30" s="49">
        <f t="shared" si="9"/>
        <v>0</v>
      </c>
      <c r="F30" s="49">
        <f>SUM(F31:F32)</f>
        <v>2</v>
      </c>
      <c r="G30" s="49">
        <f t="shared" si="9"/>
        <v>1</v>
      </c>
      <c r="H30" s="29"/>
      <c r="I30" s="49">
        <f t="shared" si="9"/>
        <v>135675.93</v>
      </c>
      <c r="J30" s="49">
        <f t="shared" si="9"/>
        <v>128491.98932357896</v>
      </c>
      <c r="K30" s="49">
        <f t="shared" si="9"/>
        <v>133016.30900400001</v>
      </c>
      <c r="L30" s="49">
        <f t="shared" si="9"/>
        <v>0</v>
      </c>
      <c r="M30" s="49">
        <f t="shared" si="9"/>
        <v>0</v>
      </c>
      <c r="N30" s="49">
        <f t="shared" si="9"/>
        <v>133016.30900400001</v>
      </c>
      <c r="O30" s="49">
        <f t="shared" si="9"/>
        <v>128491.98932357896</v>
      </c>
      <c r="P30" s="49">
        <f t="shared" si="9"/>
        <v>59314.409004000016</v>
      </c>
      <c r="Q30" s="49">
        <f t="shared" si="9"/>
        <v>1697.3974886402139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-1.3970159789478203</v>
      </c>
      <c r="AA30" s="184">
        <f t="shared" si="9"/>
        <v>-1.3970159789478203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2</v>
      </c>
      <c r="D32" s="110">
        <v>0</v>
      </c>
      <c r="E32" s="110">
        <v>0</v>
      </c>
      <c r="F32" s="110">
        <f>SUM(C32:E32)</f>
        <v>2</v>
      </c>
      <c r="G32" s="110">
        <v>1</v>
      </c>
      <c r="H32" s="102"/>
      <c r="I32" s="110">
        <v>135675.93</v>
      </c>
      <c r="J32" s="110">
        <v>128491.98932357896</v>
      </c>
      <c r="K32" s="110">
        <v>133016.30900400001</v>
      </c>
      <c r="L32" s="110">
        <v>0</v>
      </c>
      <c r="M32" s="110">
        <v>0</v>
      </c>
      <c r="N32" s="38">
        <f>SUM(K32:M32)</f>
        <v>133016.30900400001</v>
      </c>
      <c r="O32" s="110">
        <v>128491.98932357896</v>
      </c>
      <c r="P32" s="110">
        <v>59314.409004000016</v>
      </c>
      <c r="Q32" s="110">
        <v>1697.3974886402139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-1.3970159789478203</v>
      </c>
      <c r="AA32" s="111">
        <v>-1.3970159789478203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60">
        <f>SUM(K33:M33)</f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0</v>
      </c>
      <c r="AA33" s="89">
        <v>0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39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597</v>
      </c>
      <c r="D37" s="52">
        <v>4</v>
      </c>
      <c r="E37" s="52">
        <v>0</v>
      </c>
      <c r="F37" s="52">
        <f>SUM(C37:E37)</f>
        <v>601</v>
      </c>
      <c r="G37" s="94">
        <v>121</v>
      </c>
      <c r="H37" s="32"/>
      <c r="I37" s="94">
        <v>240238.91015999988</v>
      </c>
      <c r="J37" s="94">
        <v>49920.575314794005</v>
      </c>
      <c r="K37" s="94">
        <v>238360.55906099989</v>
      </c>
      <c r="L37" s="94">
        <v>1377.2775999999999</v>
      </c>
      <c r="M37" s="94">
        <v>0</v>
      </c>
      <c r="N37" s="63">
        <f>SUM(K37:M37)</f>
        <v>239737.83666099989</v>
      </c>
      <c r="O37" s="94">
        <v>49920.575314794005</v>
      </c>
      <c r="P37" s="94">
        <v>170224.90389699987</v>
      </c>
      <c r="Q37" s="94">
        <v>120518.13933268204</v>
      </c>
      <c r="R37" s="94">
        <v>0</v>
      </c>
      <c r="S37" s="94">
        <v>0</v>
      </c>
      <c r="T37" s="94">
        <v>0</v>
      </c>
      <c r="U37" s="52">
        <f>SUM(R37:T37)</f>
        <v>0</v>
      </c>
      <c r="V37" s="94">
        <v>0</v>
      </c>
      <c r="W37" s="94">
        <v>0</v>
      </c>
      <c r="X37" s="94">
        <v>0</v>
      </c>
      <c r="Y37" s="52">
        <f>SUM(V37:X37)</f>
        <v>0</v>
      </c>
      <c r="Z37" s="94">
        <v>1790.9765323102947</v>
      </c>
      <c r="AA37" s="95">
        <v>1790.9765323102947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2832</v>
      </c>
      <c r="D38" s="48">
        <v>1795</v>
      </c>
      <c r="E38" s="48">
        <v>0</v>
      </c>
      <c r="F38" s="48">
        <f>SUM(C38:E38)</f>
        <v>4627</v>
      </c>
      <c r="G38" s="88">
        <v>4258</v>
      </c>
      <c r="H38" s="33"/>
      <c r="I38" s="88">
        <v>1398484.5346769996</v>
      </c>
      <c r="J38" s="88">
        <v>520334.19353481341</v>
      </c>
      <c r="K38" s="88">
        <v>1253860.8889920006</v>
      </c>
      <c r="L38" s="88">
        <v>97476.76753100002</v>
      </c>
      <c r="M38" s="88">
        <v>0</v>
      </c>
      <c r="N38" s="60">
        <f>SUM(K38:M38)</f>
        <v>1351337.6565230007</v>
      </c>
      <c r="O38" s="88">
        <v>520334.19353481341</v>
      </c>
      <c r="P38" s="88">
        <v>782964.20208700094</v>
      </c>
      <c r="Q38" s="88">
        <v>372669.37022613839</v>
      </c>
      <c r="R38" s="88">
        <v>19665.18</v>
      </c>
      <c r="S38" s="88">
        <v>40411.37999999999</v>
      </c>
      <c r="T38" s="88">
        <v>0</v>
      </c>
      <c r="U38" s="48">
        <f>SUM(R38:T38)</f>
        <v>60076.55999999999</v>
      </c>
      <c r="V38" s="88">
        <v>19665.18</v>
      </c>
      <c r="W38" s="88">
        <v>40411.37999999999</v>
      </c>
      <c r="X38" s="88">
        <v>0</v>
      </c>
      <c r="Y38" s="48">
        <f>SUM(V38:X38)</f>
        <v>60076.55999999999</v>
      </c>
      <c r="Z38" s="88">
        <v>182876.71424833479</v>
      </c>
      <c r="AA38" s="89">
        <v>182876.71424833479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1118</v>
      </c>
      <c r="D39" s="48">
        <v>1506</v>
      </c>
      <c r="E39" s="48">
        <v>9</v>
      </c>
      <c r="F39" s="48">
        <f>SUM(C39:E39)</f>
        <v>2633</v>
      </c>
      <c r="G39" s="88">
        <v>4161</v>
      </c>
      <c r="H39" s="33"/>
      <c r="I39" s="88">
        <v>164706.90884099959</v>
      </c>
      <c r="J39" s="88">
        <v>0</v>
      </c>
      <c r="K39" s="88">
        <v>29472.874348000001</v>
      </c>
      <c r="L39" s="88">
        <v>122798.48214000017</v>
      </c>
      <c r="M39" s="88">
        <v>20.408583</v>
      </c>
      <c r="N39" s="60">
        <f>SUM(K39:M39)</f>
        <v>152291.76507100018</v>
      </c>
      <c r="O39" s="88">
        <v>0</v>
      </c>
      <c r="P39" s="88">
        <v>88804.691703999997</v>
      </c>
      <c r="Q39" s="88">
        <v>88804.688828000319</v>
      </c>
      <c r="R39" s="88">
        <v>4160</v>
      </c>
      <c r="S39" s="88">
        <v>6425</v>
      </c>
      <c r="T39" s="88">
        <v>0</v>
      </c>
      <c r="U39" s="48">
        <f>SUM(R39:T39)</f>
        <v>10585</v>
      </c>
      <c r="V39" s="88">
        <v>4160</v>
      </c>
      <c r="W39" s="88">
        <v>6425</v>
      </c>
      <c r="X39" s="88">
        <v>0</v>
      </c>
      <c r="Y39" s="48">
        <f>SUM(V39:X39)</f>
        <v>10585</v>
      </c>
      <c r="Z39" s="88">
        <v>7619.32376641885</v>
      </c>
      <c r="AA39" s="89">
        <v>7619.32376641885</v>
      </c>
      <c r="AC39" s="87">
        <v>28.726199999999999</v>
      </c>
      <c r="AD39" s="88"/>
      <c r="AE39" s="88">
        <v>28.726199999999999</v>
      </c>
      <c r="AF39" s="88"/>
      <c r="AG39" s="88">
        <v>6.2582959999999987</v>
      </c>
      <c r="AH39" s="88">
        <v>6.2582959999999987</v>
      </c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0</v>
      </c>
      <c r="D40" s="49">
        <f t="shared" si="13"/>
        <v>0</v>
      </c>
      <c r="E40" s="49">
        <f t="shared" si="13"/>
        <v>0</v>
      </c>
      <c r="F40" s="49">
        <f>SUM(F41:F43)</f>
        <v>0</v>
      </c>
      <c r="G40" s="49">
        <f t="shared" si="13"/>
        <v>0</v>
      </c>
      <c r="H40" s="33"/>
      <c r="I40" s="49">
        <f t="shared" si="13"/>
        <v>0</v>
      </c>
      <c r="J40" s="49">
        <f t="shared" si="13"/>
        <v>0</v>
      </c>
      <c r="K40" s="49">
        <f t="shared" si="13"/>
        <v>0</v>
      </c>
      <c r="L40" s="49">
        <f t="shared" si="13"/>
        <v>0</v>
      </c>
      <c r="M40" s="49">
        <f t="shared" si="13"/>
        <v>0</v>
      </c>
      <c r="N40" s="49">
        <f t="shared" si="13"/>
        <v>0</v>
      </c>
      <c r="O40" s="49">
        <f t="shared" si="13"/>
        <v>0</v>
      </c>
      <c r="P40" s="49">
        <f t="shared" si="13"/>
        <v>0</v>
      </c>
      <c r="Q40" s="49">
        <f t="shared" si="13"/>
        <v>0</v>
      </c>
      <c r="R40" s="49">
        <f t="shared" si="13"/>
        <v>0</v>
      </c>
      <c r="S40" s="49">
        <f t="shared" si="13"/>
        <v>0</v>
      </c>
      <c r="T40" s="49">
        <f t="shared" si="13"/>
        <v>0</v>
      </c>
      <c r="U40" s="49">
        <f t="shared" si="13"/>
        <v>0</v>
      </c>
      <c r="V40" s="49">
        <f t="shared" si="13"/>
        <v>0</v>
      </c>
      <c r="W40" s="49">
        <f t="shared" si="13"/>
        <v>0</v>
      </c>
      <c r="X40" s="49">
        <f t="shared" si="13"/>
        <v>0</v>
      </c>
      <c r="Y40" s="49">
        <f t="shared" si="13"/>
        <v>0</v>
      </c>
      <c r="Z40" s="49">
        <f t="shared" si="13"/>
        <v>0</v>
      </c>
      <c r="AA40" s="184">
        <f t="shared" si="13"/>
        <v>0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0</v>
      </c>
      <c r="D41" s="53">
        <v>0</v>
      </c>
      <c r="E41" s="53">
        <v>0</v>
      </c>
      <c r="F41" s="53">
        <f>SUM(C41:E41)</f>
        <v>0</v>
      </c>
      <c r="G41" s="99">
        <v>0</v>
      </c>
      <c r="H41" s="31"/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64">
        <f>SUM(K41:M41)</f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0</v>
      </c>
      <c r="AA41" s="100">
        <v>0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0</v>
      </c>
      <c r="D42" s="104">
        <v>0</v>
      </c>
      <c r="E42" s="104">
        <v>0</v>
      </c>
      <c r="F42" s="104">
        <f>SUM(C42:E42)</f>
        <v>0</v>
      </c>
      <c r="G42" s="104">
        <v>0</v>
      </c>
      <c r="H42" s="102"/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39">
        <f>SUM(K42:M42)</f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f>SUM(R42:T42)</f>
        <v>0</v>
      </c>
      <c r="V42" s="104">
        <v>0</v>
      </c>
      <c r="W42" s="104">
        <v>0</v>
      </c>
      <c r="X42" s="104">
        <v>0</v>
      </c>
      <c r="Y42" s="104">
        <f>SUM(V42:X42)</f>
        <v>0</v>
      </c>
      <c r="Z42" s="104">
        <v>0</v>
      </c>
      <c r="AA42" s="105">
        <v>0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0</v>
      </c>
      <c r="D43" s="50">
        <v>0</v>
      </c>
      <c r="E43" s="50">
        <v>0</v>
      </c>
      <c r="F43" s="50">
        <f>SUM(C43:E43)</f>
        <v>0</v>
      </c>
      <c r="G43" s="96">
        <v>0</v>
      </c>
      <c r="H43" s="30"/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61">
        <f>SUM(K43:M43)</f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0</v>
      </c>
      <c r="AA43" s="97">
        <v>0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0</v>
      </c>
      <c r="AA44" s="89">
        <v>0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39" thickBot="1">
      <c r="A45" s="12" t="s">
        <v>63</v>
      </c>
      <c r="B45" s="3" t="s">
        <v>64</v>
      </c>
      <c r="C45" s="183">
        <f t="shared" ref="C45:AA45" si="15">SUM(C46:C48)</f>
        <v>3748</v>
      </c>
      <c r="D45" s="49">
        <f t="shared" si="15"/>
        <v>333</v>
      </c>
      <c r="E45" s="49">
        <f t="shared" si="15"/>
        <v>294</v>
      </c>
      <c r="F45" s="49">
        <f>SUM(F46:F48)</f>
        <v>4375</v>
      </c>
      <c r="G45" s="49">
        <f t="shared" si="15"/>
        <v>2474</v>
      </c>
      <c r="H45" s="33"/>
      <c r="I45" s="49">
        <f t="shared" si="15"/>
        <v>718541.82400999824</v>
      </c>
      <c r="J45" s="49">
        <f t="shared" si="15"/>
        <v>273925.80565056409</v>
      </c>
      <c r="K45" s="49">
        <f t="shared" si="15"/>
        <v>652504.81849899772</v>
      </c>
      <c r="L45" s="49">
        <f t="shared" si="15"/>
        <v>20959.876258</v>
      </c>
      <c r="M45" s="49">
        <f t="shared" si="15"/>
        <v>8409.2814460000063</v>
      </c>
      <c r="N45" s="49">
        <f t="shared" si="15"/>
        <v>681873.97620299773</v>
      </c>
      <c r="O45" s="49">
        <f t="shared" si="15"/>
        <v>273925.80565056409</v>
      </c>
      <c r="P45" s="49">
        <f t="shared" si="15"/>
        <v>381482.7197959976</v>
      </c>
      <c r="Q45" s="49">
        <f t="shared" si="15"/>
        <v>235830.72677729715</v>
      </c>
      <c r="R45" s="49">
        <f t="shared" si="15"/>
        <v>80813.84</v>
      </c>
      <c r="S45" s="49">
        <f t="shared" si="15"/>
        <v>0</v>
      </c>
      <c r="T45" s="49">
        <f t="shared" si="15"/>
        <v>0</v>
      </c>
      <c r="U45" s="49">
        <f t="shared" si="15"/>
        <v>80813.84</v>
      </c>
      <c r="V45" s="49">
        <f t="shared" si="15"/>
        <v>3000</v>
      </c>
      <c r="W45" s="49">
        <f t="shared" si="15"/>
        <v>0</v>
      </c>
      <c r="X45" s="49">
        <f t="shared" si="15"/>
        <v>0</v>
      </c>
      <c r="Y45" s="49">
        <f t="shared" si="15"/>
        <v>3000</v>
      </c>
      <c r="Z45" s="49">
        <f t="shared" si="15"/>
        <v>80888.18874762168</v>
      </c>
      <c r="AA45" s="184">
        <f t="shared" si="15"/>
        <v>3074.3487476216833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3667</v>
      </c>
      <c r="D46" s="107">
        <v>28</v>
      </c>
      <c r="E46" s="107">
        <v>294</v>
      </c>
      <c r="F46" s="107">
        <f>SUM(C46:E46)</f>
        <v>3989</v>
      </c>
      <c r="G46" s="107">
        <v>2229</v>
      </c>
      <c r="H46" s="31"/>
      <c r="I46" s="107">
        <v>342509.05369199836</v>
      </c>
      <c r="J46" s="107">
        <v>65561.557080601095</v>
      </c>
      <c r="K46" s="107">
        <v>306080.82267599774</v>
      </c>
      <c r="L46" s="107">
        <v>3189.607861</v>
      </c>
      <c r="M46" s="107">
        <v>8409.2814460000063</v>
      </c>
      <c r="N46" s="40">
        <f>SUM(K46:M46)</f>
        <v>317679.71198299772</v>
      </c>
      <c r="O46" s="107">
        <v>65561.557080601095</v>
      </c>
      <c r="P46" s="107">
        <v>188052.65190499777</v>
      </c>
      <c r="Q46" s="107">
        <v>148219.74690535309</v>
      </c>
      <c r="R46" s="107">
        <v>3000</v>
      </c>
      <c r="S46" s="107">
        <v>0</v>
      </c>
      <c r="T46" s="107">
        <v>0</v>
      </c>
      <c r="U46" s="107">
        <f>SUM(R46:T46)</f>
        <v>3000</v>
      </c>
      <c r="V46" s="107">
        <v>3000</v>
      </c>
      <c r="W46" s="107">
        <v>0</v>
      </c>
      <c r="X46" s="107">
        <v>0</v>
      </c>
      <c r="Y46" s="107">
        <f>SUM(V46:X46)</f>
        <v>3000</v>
      </c>
      <c r="Z46" s="107">
        <v>3954.3968201198313</v>
      </c>
      <c r="AA46" s="108">
        <v>3954.3968201198313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8</v>
      </c>
      <c r="D47" s="42">
        <v>0</v>
      </c>
      <c r="E47" s="42">
        <v>0</v>
      </c>
      <c r="F47" s="42">
        <f>SUM(C47:E47)</f>
        <v>8</v>
      </c>
      <c r="G47" s="73">
        <v>8</v>
      </c>
      <c r="H47" s="102"/>
      <c r="I47" s="73">
        <v>35391.279403</v>
      </c>
      <c r="J47" s="73">
        <v>20050.919282227253</v>
      </c>
      <c r="K47" s="73">
        <v>35391.279403</v>
      </c>
      <c r="L47" s="73">
        <v>0</v>
      </c>
      <c r="M47" s="73">
        <v>0</v>
      </c>
      <c r="N47" s="55">
        <f>SUM(K47:M47)</f>
        <v>35391.279403</v>
      </c>
      <c r="O47" s="73">
        <v>20050.919282227253</v>
      </c>
      <c r="P47" s="73">
        <v>15169.254803</v>
      </c>
      <c r="Q47" s="73">
        <v>5797.0738612415698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628.6715060386374</v>
      </c>
      <c r="AA47" s="74">
        <v>628.6715060386374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73</v>
      </c>
      <c r="D48" s="50">
        <v>305</v>
      </c>
      <c r="E48" s="50">
        <v>0</v>
      </c>
      <c r="F48" s="50">
        <f>SUM(C48:E48)</f>
        <v>378</v>
      </c>
      <c r="G48" s="96">
        <v>237</v>
      </c>
      <c r="H48" s="102"/>
      <c r="I48" s="96">
        <v>340641.49091499991</v>
      </c>
      <c r="J48" s="96">
        <v>188313.32928773575</v>
      </c>
      <c r="K48" s="96">
        <v>311032.71642000001</v>
      </c>
      <c r="L48" s="96">
        <v>17770.268397</v>
      </c>
      <c r="M48" s="96">
        <v>0</v>
      </c>
      <c r="N48" s="61">
        <f>SUM(K48:M48)</f>
        <v>328802.98481699999</v>
      </c>
      <c r="O48" s="96">
        <v>188313.32928773575</v>
      </c>
      <c r="P48" s="96">
        <v>178260.81308799988</v>
      </c>
      <c r="Q48" s="96">
        <v>81813.906010702485</v>
      </c>
      <c r="R48" s="96">
        <v>77813.84</v>
      </c>
      <c r="S48" s="96">
        <v>0</v>
      </c>
      <c r="T48" s="96">
        <v>0</v>
      </c>
      <c r="U48" s="50">
        <f>SUM(R48:T48)</f>
        <v>77813.84</v>
      </c>
      <c r="V48" s="96">
        <v>0</v>
      </c>
      <c r="W48" s="96">
        <v>0</v>
      </c>
      <c r="X48" s="96">
        <v>0</v>
      </c>
      <c r="Y48" s="50">
        <f>SUM(V48:X48)</f>
        <v>0</v>
      </c>
      <c r="Z48" s="96">
        <v>76305.120421463216</v>
      </c>
      <c r="AA48" s="97">
        <v>-1508.719578536786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38" t="s">
        <v>69</v>
      </c>
      <c r="B50" s="239"/>
      <c r="C50" s="37">
        <f>C11+C16+C17+C20+C21+C24+C28+C29+C30+C33+C34+C37+C38+C39+C40+C44+C45+C49</f>
        <v>258550</v>
      </c>
      <c r="D50" s="14">
        <f>D11+D16+D17+D20+D21+D24+D28+D29+D30+D33+D34+D37+D38+D39+D40+D44+D45+D49</f>
        <v>696931</v>
      </c>
      <c r="E50" s="14">
        <f>E11+E16+E17+E20+E21+E24+E28+E29+E30+E33+E34+E37+E38+E39+E40+E44+E45+E49</f>
        <v>10006</v>
      </c>
      <c r="F50" s="14">
        <f>F11+F16+F17+F20+F21+F24+F28+F29+F30+F33+F34+F37+F38+F39+F40+F44+F45+F49</f>
        <v>965487</v>
      </c>
      <c r="G50" s="14">
        <f>G11+G16+G17+G20+G21+G24+G28+G29+G30+G33+G34+G37+G38+G39+G40+G44+G45+G49</f>
        <v>225566</v>
      </c>
      <c r="H50" s="14">
        <f t="shared" ref="H50:AL50" si="17">H11+H16+H17+H20+H21+H24+H28+H29+H30+H33+H34+H37+H38+H39+H40+H44+H45+H49</f>
        <v>666242</v>
      </c>
      <c r="I50" s="14">
        <f t="shared" si="17"/>
        <v>109085776.41422497</v>
      </c>
      <c r="J50" s="14">
        <f t="shared" si="17"/>
        <v>5187503.288701917</v>
      </c>
      <c r="K50" s="14">
        <f t="shared" si="17"/>
        <v>76520028.438244849</v>
      </c>
      <c r="L50" s="14">
        <f t="shared" si="17"/>
        <v>19706434.544465203</v>
      </c>
      <c r="M50" s="14">
        <f t="shared" si="17"/>
        <v>4469296.9955320014</v>
      </c>
      <c r="N50" s="14">
        <f t="shared" si="17"/>
        <v>100695759.97824205</v>
      </c>
      <c r="O50" s="14">
        <f t="shared" si="17"/>
        <v>4997387.6037726272</v>
      </c>
      <c r="P50" s="14">
        <f t="shared" si="17"/>
        <v>61110821.436512865</v>
      </c>
      <c r="Q50" s="14">
        <f t="shared" si="17"/>
        <v>58828678.18944592</v>
      </c>
      <c r="R50" s="14">
        <f t="shared" si="17"/>
        <v>27769349.225576717</v>
      </c>
      <c r="S50" s="14">
        <f t="shared" si="17"/>
        <v>6745645.2357187551</v>
      </c>
      <c r="T50" s="14">
        <f t="shared" si="17"/>
        <v>4431820.6339039244</v>
      </c>
      <c r="U50" s="14">
        <f>U11+U16+U17+U20+U21+U24+U28+U29+U30+U33+U34+U37+U38+U39+U40+U44+U45+U49</f>
        <v>38946815.095199406</v>
      </c>
      <c r="V50" s="14">
        <f t="shared" si="17"/>
        <v>27509949.514576718</v>
      </c>
      <c r="W50" s="14">
        <f t="shared" si="17"/>
        <v>6174718.5227187546</v>
      </c>
      <c r="X50" s="14">
        <f t="shared" si="17"/>
        <v>4431820.6339039244</v>
      </c>
      <c r="Y50" s="14">
        <f t="shared" si="17"/>
        <v>38116488.671199404</v>
      </c>
      <c r="Z50" s="14">
        <f t="shared" si="17"/>
        <v>40008501.744306415</v>
      </c>
      <c r="AA50" s="15">
        <f t="shared" si="17"/>
        <v>39131768.064153872</v>
      </c>
      <c r="AC50" s="37">
        <f t="shared" si="17"/>
        <v>1299429.9467999998</v>
      </c>
      <c r="AD50" s="14">
        <f t="shared" si="17"/>
        <v>0</v>
      </c>
      <c r="AE50" s="14">
        <f t="shared" si="17"/>
        <v>1266247.6541179998</v>
      </c>
      <c r="AF50" s="14">
        <f t="shared" si="17"/>
        <v>0</v>
      </c>
      <c r="AG50" s="14">
        <f t="shared" si="17"/>
        <v>1130646.307391</v>
      </c>
      <c r="AH50" s="14">
        <f t="shared" si="17"/>
        <v>1130646.307391</v>
      </c>
      <c r="AI50" s="14">
        <f t="shared" si="17"/>
        <v>797255.50164208503</v>
      </c>
      <c r="AJ50" s="14">
        <f t="shared" si="17"/>
        <v>797255.50164208503</v>
      </c>
      <c r="AK50" s="14">
        <f t="shared" si="17"/>
        <v>849189.82825945201</v>
      </c>
      <c r="AL50" s="15">
        <f t="shared" si="17"/>
        <v>849189.82825945201</v>
      </c>
    </row>
  </sheetData>
  <autoFilter ref="A10:AL50" xr:uid="{00000000-0009-0000-0000-000002000000}"/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2025-03-11T22:05:41Z</dcterms:modified>
</cp:coreProperties>
</file>