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3\12 დეკემბერი\საიტზე ასატვირთი\"/>
    </mc:Choice>
  </mc:AlternateContent>
  <xr:revisionPtr revIDLastSave="0" documentId="13_ncr:1_{A424436E-61A9-4EE2-918D-DD867C554ED5}" xr6:coauthVersionLast="47" xr6:coauthVersionMax="47" xr10:uidLastSave="{00000000-0000-0000-0000-000000000000}"/>
  <bookViews>
    <workbookView xWindow="-120" yWindow="-120" windowWidth="29040" windowHeight="1599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7" l="1"/>
  <c r="E35" i="27"/>
  <c r="E29" i="27"/>
  <c r="E19" i="27"/>
  <c r="E13" i="27"/>
  <c r="Y48" i="21"/>
  <c r="U48" i="21"/>
  <c r="N48" i="21"/>
  <c r="F48" i="21"/>
  <c r="Y47" i="21"/>
  <c r="U47" i="21"/>
  <c r="N47" i="2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F40" i="21" s="1"/>
  <c r="Y41" i="21"/>
  <c r="Y40" i="21" s="1"/>
  <c r="U41" i="21"/>
  <c r="N41" i="21"/>
  <c r="F41" i="21"/>
  <c r="AA40" i="21"/>
  <c r="Z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Y34" i="21" s="1"/>
  <c r="U36" i="21"/>
  <c r="N36" i="21"/>
  <c r="F36" i="21"/>
  <c r="Y35" i="21"/>
  <c r="U35" i="21"/>
  <c r="N35" i="21"/>
  <c r="N34" i="21" s="1"/>
  <c r="F35" i="21"/>
  <c r="F34" i="21" s="1"/>
  <c r="AA34" i="21"/>
  <c r="Z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F30" i="21" s="1"/>
  <c r="Y31" i="21"/>
  <c r="Y30" i="21" s="1"/>
  <c r="U31" i="21"/>
  <c r="N31" i="21"/>
  <c r="F31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U25" i="21"/>
  <c r="N25" i="21"/>
  <c r="F25" i="21"/>
  <c r="F24" i="21" s="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U22" i="21"/>
  <c r="N22" i="21"/>
  <c r="N21" i="21" s="1"/>
  <c r="F22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U18" i="21"/>
  <c r="N18" i="21"/>
  <c r="F18" i="21"/>
  <c r="AA17" i="21"/>
  <c r="Z17" i="21"/>
  <c r="Y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U12" i="21"/>
  <c r="U11" i="21" s="1"/>
  <c r="N12" i="21"/>
  <c r="F12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C11" i="21"/>
  <c r="E50" i="26" l="1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 l="1"/>
  <c r="E22" i="27"/>
  <c r="N50" i="21"/>
  <c r="U50" i="21"/>
  <c r="Y50" i="21"/>
  <c r="F50" i="21"/>
  <c r="E43" i="27" l="1"/>
  <c r="E72" i="27" s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<sst xmlns="http://schemas.openxmlformats.org/spreadsheetml/2006/main" count="330" uniqueCount="245">
  <si>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</si>
  <si>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</si>
  <si>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</si>
  <si>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</si>
  <si>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</si>
  <si>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</si>
  <si>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</si>
  <si>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</si>
  <si>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</si>
  <si>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</si>
  <si>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</si>
  <si>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</si>
  <si>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</si>
  <si>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</si>
  <si>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</si>
  <si>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</si>
  <si>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</si>
  <si>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</si>
  <si>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</si>
  <si>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</si>
  <si>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</si>
  <si>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</si>
  <si>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</si>
  <si>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</si>
  <si>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</si>
  <si>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</si>
  <si>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</si>
  <si>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</si>
  <si>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</si>
  <si>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</si>
  <si>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</si>
  <si>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</si>
  <si>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</si>
  <si>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</si>
  <si>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</si>
  <si>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</si>
  <si>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</si>
  <si>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</si>
  <si>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</si>
  <si>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</si>
  <si>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</si>
  <si>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</si>
  <si>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</si>
  <si>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</si>
  <si>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</si>
  <si>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</si>
  <si>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</si>
  <si>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</si>
  <si>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</si>
  <si>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</si>
  <si>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</si>
  <si>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</si>
  <si>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</si>
  <si>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</si>
  <si>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</si>
  <si>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</si>
  <si>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</si>
  <si>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</si>
  <si>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</si>
  <si>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</si>
  <si>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</si>
  <si>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</si>
  <si>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</si>
  <si>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</si>
  <si>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</si>
  <si>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</si>
  <si>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</si>
  <si>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</si>
  <si>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</si>
  <si>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</si>
  <si>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</si>
  <si>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</si>
  <si>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</si>
  <si>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</si>
  <si>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</si>
  <si>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</si>
  <si>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</si>
  <si>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</si>
  <si>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</si>
  <si>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</si>
  <si>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</si>
  <si>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</si>
  <si>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</si>
  <si>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</si>
  <si>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</si>
  <si>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</si>
  <si>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</si>
  <si>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</si>
  <si>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</si>
  <si>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</si>
  <si>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</si>
  <si>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</si>
  <si>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</si>
  <si>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</si>
  <si>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</si>
  <si>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</si>
  <si>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</si>
  <si>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</si>
  <si>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</si>
  <si>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</si>
  <si>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</si>
  <si>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</si>
  <si>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</si>
  <si>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</si>
  <si>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</si>
  <si>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</si>
  <si>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</si>
  <si>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</si>
  <si>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</si>
  <si>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</si>
  <si>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</si>
  <si>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</si>
  <si>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</si>
  <si>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</si>
  <si>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</si>
  <si>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</si>
  <si>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</si>
  <si>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</si>
  <si>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</si>
  <si>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</si>
  <si>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</si>
  <si>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</si>
  <si>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</si>
  <si>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</si>
  <si>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</si>
  <si>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</si>
  <si>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</si>
  <si>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</si>
  <si>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</si>
  <si>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</si>
  <si>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</si>
  <si>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</si>
  <si>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</si>
  <si>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</si>
  <si>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</si>
  <si>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</si>
  <si>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</si>
  <si>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</si>
  <si>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</si>
  <si>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</si>
  <si>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</si>
  <si>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</si>
  <si>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</si>
  <si>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</si>
  <si>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</si>
  <si>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</si>
  <si>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</si>
  <si>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</si>
  <si>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</si>
  <si>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</si>
  <si>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</si>
  <si>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</si>
  <si>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</si>
  <si>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</si>
  <si>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</si>
  <si>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</si>
  <si>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</si>
  <si>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</si>
  <si>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</si>
  <si>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</si>
  <si>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</si>
  <si>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</si>
  <si>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</si>
  <si>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</si>
  <si>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</si>
  <si>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</si>
  <si>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</si>
  <si>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</si>
  <si>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</si>
  <si>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</si>
  <si>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</si>
  <si>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</si>
  <si>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</si>
  <si>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</si>
  <si>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</si>
  <si>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</si>
  <si>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</si>
  <si>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</si>
  <si>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</si>
  <si>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</si>
  <si>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</si>
  <si>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</si>
  <si>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</si>
  <si>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</si>
  <si>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</si>
  <si>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</si>
  <si>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</si>
  <si>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</si>
  <si>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</si>
  <si>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</si>
  <si>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</si>
  <si>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</si>
  <si>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</si>
  <si>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</si>
  <si>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</si>
  <si>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</si>
  <si>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</si>
  <si>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</si>
  <si>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</si>
  <si>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</si>
  <si>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</si>
  <si>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</si>
  <si>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</si>
  <si>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</si>
  <si>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</si>
  <si>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</si>
  <si>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</si>
  <si>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</si>
  <si>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</si>
  <si>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</si>
  <si>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</si>
  <si>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</si>
  <si>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</si>
  <si>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</si>
  <si>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</si>
  <si>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</si>
  <si>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</si>
  <si>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</si>
  <si>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</si>
  <si>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</si>
  <si>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</si>
  <si>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</si>
  <si>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</si>
  <si>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</si>
  <si>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</si>
  <si>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</si>
  <si>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</si>
  <si>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</si>
  <si>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</si>
  <si>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</si>
  <si>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</si>
  <si>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</si>
  <si>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</si>
  <si>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</si>
  <si>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</si>
  <si>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</si>
  <si>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</si>
  <si>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</si>
  <si>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</si>
  <si>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</si>
  <si>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</si>
  <si>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</si>
  <si>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</si>
  <si>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01/01/2023-31/12/2023</t>
  </si>
  <si>
    <t>ანგარიშგების თარიღი: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</si>
</sst>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9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81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2" activePane="bottomLeft" state="frozen"/>
      <selection pane="bottomLeft" activeCell="D7" sqref="D7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5" t="s">
        <v>244</v>
      </c>
      <c r="C3" s="225"/>
      <c r="D3" s="225"/>
      <c r="E3" s="225"/>
    </row>
    <row r="4" spans="2:5">
      <c r="B4" s="113"/>
      <c r="C4" s="113"/>
    </row>
    <row r="5" spans="2:5" ht="18" customHeight="1">
      <c r="B5" s="114"/>
      <c r="C5" s="226" t="s">
        <v>84</v>
      </c>
      <c r="D5" s="227"/>
      <c r="E5" s="227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8" t="s">
        <v>89</v>
      </c>
      <c r="D9" s="228"/>
      <c r="E9" s="228"/>
    </row>
    <row r="10" spans="2:5" s="124" customFormat="1" ht="15" customHeight="1">
      <c r="B10" s="208" t="s">
        <v>90</v>
      </c>
      <c r="C10" s="209">
        <v>1</v>
      </c>
      <c r="D10" s="210" t="s">
        <v>241</v>
      </c>
      <c r="E10" s="167">
        <v>10178551.687193481</v>
      </c>
    </row>
    <row r="11" spans="2:5" s="124" customFormat="1" ht="15" customHeight="1">
      <c r="B11" s="211" t="s">
        <v>91</v>
      </c>
      <c r="C11" s="195">
        <v>2</v>
      </c>
      <c r="D11" s="196" t="s">
        <v>92</v>
      </c>
      <c r="E11" s="164">
        <v>12323133.482237639</v>
      </c>
    </row>
    <row r="12" spans="2:5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</row>
    <row r="13" spans="2:5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</row>
    <row r="14" spans="2:5" s="124" customFormat="1" ht="30">
      <c r="B14" s="211" t="s">
        <v>97</v>
      </c>
      <c r="C14" s="195">
        <v>5</v>
      </c>
      <c r="D14" s="213" t="s">
        <v>98</v>
      </c>
      <c r="E14" s="164">
        <v>0</v>
      </c>
    </row>
    <row r="15" spans="2:5" s="124" customFormat="1" ht="15" customHeight="1">
      <c r="B15" s="211" t="s">
        <v>99</v>
      </c>
      <c r="C15" s="195">
        <v>6</v>
      </c>
      <c r="D15" s="212" t="s">
        <v>100</v>
      </c>
      <c r="E15" s="164">
        <v>35574730.174075231</v>
      </c>
    </row>
    <row r="16" spans="2:5" s="124" customFormat="1" ht="15" customHeight="1">
      <c r="B16" s="211" t="s">
        <v>101</v>
      </c>
      <c r="C16" s="195">
        <v>7</v>
      </c>
      <c r="D16" s="196" t="s">
        <v>102</v>
      </c>
      <c r="E16" s="164">
        <v>2430242.8583245613</v>
      </c>
    </row>
    <row r="17" spans="2:8" s="124" customFormat="1" ht="15" customHeight="1">
      <c r="B17" s="211" t="s">
        <v>103</v>
      </c>
      <c r="C17" s="195">
        <v>8</v>
      </c>
      <c r="D17" s="212" t="s">
        <v>104</v>
      </c>
      <c r="E17" s="164"/>
    </row>
    <row r="18" spans="2:8" s="124" customFormat="1" ht="15" customHeight="1">
      <c r="B18" s="211" t="s">
        <v>105</v>
      </c>
      <c r="C18" s="195">
        <v>9</v>
      </c>
      <c r="D18" s="196" t="s">
        <v>106</v>
      </c>
      <c r="E18" s="164">
        <v>1935336.4439125559</v>
      </c>
    </row>
    <row r="19" spans="2:8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</row>
    <row r="20" spans="2:8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</row>
    <row r="21" spans="2:8" s="124" customFormat="1" ht="15" customHeight="1">
      <c r="B21" s="211" t="s">
        <v>111</v>
      </c>
      <c r="C21" s="195">
        <v>12</v>
      </c>
      <c r="D21" s="196" t="s">
        <v>112</v>
      </c>
      <c r="E21" s="164">
        <v>23661095.54317116</v>
      </c>
    </row>
    <row r="22" spans="2:8" s="124" customFormat="1" ht="15" customHeight="1">
      <c r="B22" s="211" t="s">
        <v>113</v>
      </c>
      <c r="C22" s="195">
        <v>13</v>
      </c>
      <c r="D22" s="196" t="s">
        <v>114</v>
      </c>
      <c r="E22" s="164">
        <v>352249.14205355023</v>
      </c>
    </row>
    <row r="23" spans="2:8" s="124" customFormat="1" ht="15" customHeight="1">
      <c r="B23" s="211" t="s">
        <v>115</v>
      </c>
      <c r="C23" s="195">
        <v>14</v>
      </c>
      <c r="D23" s="196" t="s">
        <v>116</v>
      </c>
      <c r="E23" s="164">
        <v>3981226.3734137136</v>
      </c>
      <c r="H23" s="168"/>
    </row>
    <row r="24" spans="2:8" s="124" customFormat="1" ht="15" customHeight="1">
      <c r="B24" s="211" t="s">
        <v>117</v>
      </c>
      <c r="C24" s="195">
        <v>15</v>
      </c>
      <c r="D24" s="196" t="s">
        <v>118</v>
      </c>
      <c r="E24" s="164">
        <v>3915365.27</v>
      </c>
      <c r="H24" s="168"/>
    </row>
    <row r="25" spans="2:8" s="124" customFormat="1" ht="15" customHeight="1">
      <c r="B25" s="211" t="s">
        <v>119</v>
      </c>
      <c r="C25" s="195">
        <v>16</v>
      </c>
      <c r="D25" s="196" t="s">
        <v>120</v>
      </c>
      <c r="E25" s="164">
        <v>369375.65935099998</v>
      </c>
      <c r="H25" s="168"/>
    </row>
    <row r="26" spans="2:8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</row>
    <row r="27" spans="2:8" s="124" customFormat="1" ht="15" customHeight="1">
      <c r="B27" s="211" t="s">
        <v>123</v>
      </c>
      <c r="C27" s="195">
        <v>18</v>
      </c>
      <c r="D27" s="214" t="s">
        <v>124</v>
      </c>
      <c r="E27" s="164">
        <v>1325742.3732596659</v>
      </c>
      <c r="H27" s="168"/>
    </row>
    <row r="28" spans="2:8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96047049.006992549</v>
      </c>
      <c r="H28" s="168"/>
    </row>
    <row r="29" spans="2:8" s="122" customFormat="1" ht="6" customHeight="1">
      <c r="B29" s="217"/>
      <c r="C29" s="199"/>
      <c r="D29" s="218"/>
      <c r="E29" s="200"/>
      <c r="H29" s="168"/>
    </row>
    <row r="30" spans="2:8" s="122" customFormat="1" ht="15.75" customHeight="1" thickBot="1">
      <c r="B30" s="217"/>
      <c r="C30" s="228" t="s">
        <v>127</v>
      </c>
      <c r="D30" s="228"/>
      <c r="E30" s="228"/>
      <c r="H30" s="168"/>
    </row>
    <row r="31" spans="2:8" s="124" customFormat="1" ht="15" customHeight="1">
      <c r="B31" s="208" t="s">
        <v>128</v>
      </c>
      <c r="C31" s="209">
        <v>20</v>
      </c>
      <c r="D31" s="219" t="s">
        <v>129</v>
      </c>
      <c r="E31" s="123">
        <v>72530217.170649052</v>
      </c>
      <c r="H31" s="168"/>
    </row>
    <row r="32" spans="2:8" s="124" customFormat="1" ht="15" customHeight="1">
      <c r="B32" s="211" t="s">
        <v>130</v>
      </c>
      <c r="C32" s="195">
        <v>21</v>
      </c>
      <c r="D32" s="220" t="s">
        <v>131</v>
      </c>
      <c r="E32" s="125">
        <v>3724156.2049670839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3641490.7408220796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3273813.3569605406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284737.07370936364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69874.595668532173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7611779.2875550222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91136068.430331677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9128050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-6897622.3944626795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613624.97112354788</v>
      </c>
    </row>
    <row r="49" spans="2:7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7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4910980.5766608678</v>
      </c>
    </row>
    <row r="51" spans="2:7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96047049.006992549</v>
      </c>
    </row>
    <row r="52" spans="2:7">
      <c r="G52" s="169"/>
    </row>
    <row r="54" spans="2:7">
      <c r="C54" s="229"/>
      <c r="D54" s="229"/>
      <c r="E54" s="229"/>
    </row>
    <row r="55" spans="2:7">
      <c r="C55" s="230"/>
      <c r="D55" s="230"/>
      <c r="E55" s="230"/>
    </row>
    <row r="56" spans="2:7">
      <c r="C56" s="229"/>
      <c r="D56" s="229"/>
      <c r="E56" s="229"/>
    </row>
    <row r="57" spans="2:7">
      <c r="C57" s="230"/>
      <c r="D57" s="230"/>
      <c r="E57" s="230"/>
    </row>
    <row r="58" spans="2:7" ht="15" customHeight="1">
      <c r="C58" s="229"/>
      <c r="D58" s="229"/>
      <c r="E58" s="229"/>
    </row>
    <row r="59" spans="2:7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54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3" t="s">
        <v>243</v>
      </c>
      <c r="C2" s="233"/>
      <c r="D2" s="233"/>
      <c r="E2" s="233"/>
    </row>
    <row r="3" spans="2:5" ht="15" customHeight="1"/>
    <row r="4" spans="2:5" s="135" customFormat="1" ht="12.75" customHeight="1">
      <c r="D4" s="234" t="s">
        <v>167</v>
      </c>
      <c r="E4" s="234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1" t="s">
        <v>168</v>
      </c>
      <c r="D8" s="231"/>
      <c r="E8" s="231"/>
    </row>
    <row r="9" spans="2:5" ht="15" customHeight="1">
      <c r="B9" s="140" t="s">
        <v>90</v>
      </c>
      <c r="C9" s="189">
        <v>1</v>
      </c>
      <c r="D9" s="190" t="s">
        <v>169</v>
      </c>
      <c r="E9" s="162">
        <v>89308665.676666662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3043838.3304351582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5604717.4233098458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116816.21785336034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80776926.140775025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74238518.338529408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11978021.085000001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-2941606.815293856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-3828116.757284008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1884381.8286223647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61262625.366897196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-568752.13701598172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18945548.636861846</v>
      </c>
    </row>
    <row r="23" spans="2:5" ht="9" customHeight="1">
      <c r="C23" s="199"/>
      <c r="D23" s="146"/>
      <c r="E23" s="200"/>
    </row>
    <row r="24" spans="2:5" ht="15" customHeight="1" thickBot="1">
      <c r="C24" s="231" t="s">
        <v>183</v>
      </c>
      <c r="D24" s="231"/>
      <c r="E24" s="231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680849.24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376688.05060769437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13941.80896100786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6910.5201592888625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297129.90059058659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146106.82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36582.508000000009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9927.08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-19433.55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138884.94200000001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-44994.446255025352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113250.51233556123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19058799.149197407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1" t="s">
        <v>194</v>
      </c>
      <c r="E45" s="231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1" t="s">
        <v>199</v>
      </c>
      <c r="D51" s="231"/>
      <c r="E51" s="231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1192285.530303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38783.938888090939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1231069.4691910909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2" t="s">
        <v>215</v>
      </c>
      <c r="D63" s="232"/>
      <c r="E63" s="232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14608360.607999887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3693645.922443999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273902.17066651059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1272217.54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363383.79883023642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592145.392675685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670503.97112354788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v>56879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613624.97112354788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pane ySplit="10" topLeftCell="A11" activePane="bottomLeft" state="frozen"/>
      <selection pane="bottomLeft"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35" t="s">
        <v>236</v>
      </c>
      <c r="B1" s="235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ht="89.25" customHeight="1">
      <c r="A8" s="236" t="s">
        <v>23</v>
      </c>
      <c r="B8" s="239" t="s">
        <v>70</v>
      </c>
      <c r="C8" s="245" t="s">
        <v>22</v>
      </c>
      <c r="D8" s="246"/>
      <c r="E8" s="246"/>
      <c r="F8" s="246"/>
      <c r="G8" s="247"/>
      <c r="H8" s="254" t="s">
        <v>239</v>
      </c>
      <c r="I8" s="248" t="s">
        <v>71</v>
      </c>
      <c r="J8" s="247"/>
      <c r="K8" s="248" t="s">
        <v>72</v>
      </c>
      <c r="L8" s="246"/>
      <c r="M8" s="246"/>
      <c r="N8" s="246"/>
      <c r="O8" s="247"/>
      <c r="P8" s="248" t="s">
        <v>73</v>
      </c>
      <c r="Q8" s="247"/>
      <c r="R8" s="248" t="s">
        <v>74</v>
      </c>
      <c r="S8" s="246"/>
      <c r="T8" s="246"/>
      <c r="U8" s="246"/>
      <c r="V8" s="246"/>
      <c r="W8" s="246"/>
      <c r="X8" s="246"/>
      <c r="Y8" s="247"/>
      <c r="Z8" s="248" t="s">
        <v>77</v>
      </c>
      <c r="AA8" s="263"/>
      <c r="AC8" s="257" t="s">
        <v>71</v>
      </c>
      <c r="AD8" s="258"/>
      <c r="AE8" s="258" t="s">
        <v>72</v>
      </c>
      <c r="AF8" s="258"/>
      <c r="AG8" s="258" t="s">
        <v>78</v>
      </c>
      <c r="AH8" s="258"/>
      <c r="AI8" s="258" t="s">
        <v>79</v>
      </c>
      <c r="AJ8" s="258"/>
      <c r="AK8" s="258" t="s">
        <v>77</v>
      </c>
      <c r="AL8" s="239"/>
    </row>
    <row r="9" spans="1:38" ht="41.25" customHeight="1">
      <c r="A9" s="237"/>
      <c r="B9" s="240"/>
      <c r="C9" s="242" t="s">
        <v>15</v>
      </c>
      <c r="D9" s="243"/>
      <c r="E9" s="243"/>
      <c r="F9" s="244"/>
      <c r="G9" s="11" t="s">
        <v>16</v>
      </c>
      <c r="H9" s="255"/>
      <c r="I9" s="249" t="s">
        <v>0</v>
      </c>
      <c r="J9" s="249" t="s">
        <v>1</v>
      </c>
      <c r="K9" s="253" t="s">
        <v>0</v>
      </c>
      <c r="L9" s="243"/>
      <c r="M9" s="243"/>
      <c r="N9" s="244"/>
      <c r="O9" s="11" t="s">
        <v>1</v>
      </c>
      <c r="P9" s="249" t="s">
        <v>80</v>
      </c>
      <c r="Q9" s="249" t="s">
        <v>81</v>
      </c>
      <c r="R9" s="253" t="s">
        <v>75</v>
      </c>
      <c r="S9" s="243"/>
      <c r="T9" s="243"/>
      <c r="U9" s="244"/>
      <c r="V9" s="253" t="s">
        <v>76</v>
      </c>
      <c r="W9" s="243"/>
      <c r="X9" s="243"/>
      <c r="Y9" s="244"/>
      <c r="Z9" s="249" t="s">
        <v>17</v>
      </c>
      <c r="AA9" s="251" t="s">
        <v>18</v>
      </c>
      <c r="AC9" s="259" t="s">
        <v>0</v>
      </c>
      <c r="AD9" s="261" t="s">
        <v>1</v>
      </c>
      <c r="AE9" s="261" t="s">
        <v>0</v>
      </c>
      <c r="AF9" s="261" t="s">
        <v>1</v>
      </c>
      <c r="AG9" s="261" t="s">
        <v>80</v>
      </c>
      <c r="AH9" s="261" t="s">
        <v>81</v>
      </c>
      <c r="AI9" s="261" t="s">
        <v>75</v>
      </c>
      <c r="AJ9" s="261" t="s">
        <v>76</v>
      </c>
      <c r="AK9" s="261" t="s">
        <v>17</v>
      </c>
      <c r="AL9" s="270" t="s">
        <v>18</v>
      </c>
    </row>
    <row r="10" spans="1:38" ht="83.25" customHeight="1" thickBot="1">
      <c r="A10" s="238"/>
      <c r="B10" s="241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6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2"/>
      <c r="AC10" s="260"/>
      <c r="AD10" s="262"/>
      <c r="AE10" s="262"/>
      <c r="AF10" s="262"/>
      <c r="AG10" s="262"/>
      <c r="AH10" s="262"/>
      <c r="AI10" s="262"/>
      <c r="AJ10" s="262"/>
      <c r="AK10" s="262"/>
      <c r="AL10" s="271"/>
    </row>
    <row r="11" spans="1:38" ht="24.95" customHeight="1" thickBot="1">
      <c r="A11" s="12" t="s">
        <v>24</v>
      </c>
      <c r="B11" s="3" t="s">
        <v>25</v>
      </c>
      <c r="C11" s="66">
        <f>SUM(C12:C15)</f>
        <v>56315</v>
      </c>
      <c r="D11" s="67">
        <f>SUM(D12:D15)</f>
        <v>14</v>
      </c>
      <c r="E11" s="67">
        <f>SUM(E12:E15)</f>
        <v>4008</v>
      </c>
      <c r="F11" s="67">
        <f>SUM(F12:F15)</f>
        <v>60337</v>
      </c>
      <c r="G11" s="67">
        <f>SUM(G12:G15)</f>
        <v>56007</v>
      </c>
      <c r="H11" s="28"/>
      <c r="I11" s="67">
        <f t="shared" ref="I11:AA11" si="0">SUM(I12:I15)</f>
        <v>849994.6946080731</v>
      </c>
      <c r="J11" s="67">
        <f t="shared" si="0"/>
        <v>580500.35709797591</v>
      </c>
      <c r="K11" s="67">
        <f t="shared" si="0"/>
        <v>658777.43999999994</v>
      </c>
      <c r="L11" s="67">
        <f t="shared" si="0"/>
        <v>2995.4</v>
      </c>
      <c r="M11" s="67">
        <f t="shared" si="0"/>
        <v>19076.400000000001</v>
      </c>
      <c r="N11" s="67">
        <f t="shared" si="0"/>
        <v>680849.24</v>
      </c>
      <c r="O11" s="67">
        <f t="shared" si="0"/>
        <v>376688.05060769437</v>
      </c>
      <c r="P11" s="67">
        <f t="shared" si="0"/>
        <v>666907.43103899213</v>
      </c>
      <c r="Q11" s="67">
        <f t="shared" si="0"/>
        <v>297129.90059058659</v>
      </c>
      <c r="R11" s="67">
        <f t="shared" si="0"/>
        <v>146106.82</v>
      </c>
      <c r="S11" s="67">
        <f t="shared" si="0"/>
        <v>0</v>
      </c>
      <c r="T11" s="67">
        <f t="shared" si="0"/>
        <v>0</v>
      </c>
      <c r="U11" s="67">
        <f>SUM(U12:U15)</f>
        <v>146106.82</v>
      </c>
      <c r="V11" s="67">
        <f>SUM(V12:V15)</f>
        <v>109524.31200000001</v>
      </c>
      <c r="W11" s="67">
        <f>SUM(W12:W15)</f>
        <v>0</v>
      </c>
      <c r="X11" s="67">
        <f>SUM(X12:X15)</f>
        <v>0</v>
      </c>
      <c r="Y11" s="67">
        <f t="shared" si="0"/>
        <v>109524.31200000001</v>
      </c>
      <c r="Z11" s="67">
        <f>SUM(Z12:Z15)</f>
        <v>156033.90420654387</v>
      </c>
      <c r="AA11" s="68">
        <f>SUM(AA12:AA15)</f>
        <v>138884.94920654382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56315</v>
      </c>
      <c r="D12" s="41">
        <v>14</v>
      </c>
      <c r="E12" s="41">
        <v>4008</v>
      </c>
      <c r="F12" s="41">
        <f>SUM(C12:E12)</f>
        <v>60337</v>
      </c>
      <c r="G12" s="70">
        <v>56007</v>
      </c>
      <c r="H12" s="28"/>
      <c r="I12" s="70">
        <v>849994.6946080731</v>
      </c>
      <c r="J12" s="70">
        <v>580500.35709797591</v>
      </c>
      <c r="K12" s="70">
        <v>658777.43999999994</v>
      </c>
      <c r="L12" s="70">
        <v>2995.4</v>
      </c>
      <c r="M12" s="70">
        <v>19076.400000000001</v>
      </c>
      <c r="N12" s="54">
        <f>SUM(K12:M12)</f>
        <v>680849.24</v>
      </c>
      <c r="O12" s="70">
        <v>376688.05060769437</v>
      </c>
      <c r="P12" s="70">
        <v>666907.43103899213</v>
      </c>
      <c r="Q12" s="70">
        <v>297129.90059058659</v>
      </c>
      <c r="R12" s="70">
        <v>146106.82</v>
      </c>
      <c r="S12" s="70"/>
      <c r="T12" s="70"/>
      <c r="U12" s="41">
        <f>SUM(R12:T12)</f>
        <v>146106.82</v>
      </c>
      <c r="V12" s="70">
        <v>109524.31200000001</v>
      </c>
      <c r="W12" s="70">
        <v>0</v>
      </c>
      <c r="X12" s="70">
        <v>0</v>
      </c>
      <c r="Y12" s="41">
        <f>SUM(V12:X12)</f>
        <v>109524.31200000001</v>
      </c>
      <c r="Z12" s="70">
        <v>156033.90420654387</v>
      </c>
      <c r="AA12" s="71">
        <v>138884.94920654382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6235</v>
      </c>
      <c r="D16" s="44">
        <v>17102</v>
      </c>
      <c r="E16" s="44">
        <v>602</v>
      </c>
      <c r="F16" s="44">
        <f>SUM(C16:E16)</f>
        <v>23939</v>
      </c>
      <c r="G16" s="79">
        <v>1111</v>
      </c>
      <c r="H16" s="29"/>
      <c r="I16" s="79">
        <v>684881.20578999619</v>
      </c>
      <c r="J16" s="79">
        <v>0</v>
      </c>
      <c r="K16" s="79">
        <v>173057.74</v>
      </c>
      <c r="L16" s="79">
        <v>498818.49</v>
      </c>
      <c r="M16" s="79">
        <v>10805.54</v>
      </c>
      <c r="N16" s="57">
        <f>SUM(K16:M16)</f>
        <v>682681.77</v>
      </c>
      <c r="O16" s="79"/>
      <c r="P16" s="79">
        <v>691401.05936999992</v>
      </c>
      <c r="Q16" s="79">
        <v>691401.05936999992</v>
      </c>
      <c r="R16" s="79">
        <v>11114.76</v>
      </c>
      <c r="S16" s="79">
        <v>51795.79</v>
      </c>
      <c r="T16" s="79">
        <v>3019.17</v>
      </c>
      <c r="U16" s="44">
        <f>SUM(R16:T16)</f>
        <v>65929.72</v>
      </c>
      <c r="V16" s="79">
        <v>11114.76</v>
      </c>
      <c r="W16" s="79">
        <v>51795.79</v>
      </c>
      <c r="X16" s="79">
        <v>3019.17</v>
      </c>
      <c r="Y16" s="44">
        <f>SUM(V16:X16)</f>
        <v>65929.72</v>
      </c>
      <c r="Z16" s="79">
        <v>126363.01390700002</v>
      </c>
      <c r="AA16" s="80">
        <v>126363.01390700002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50858</v>
      </c>
      <c r="D17" s="45">
        <f t="shared" si="2"/>
        <v>1209</v>
      </c>
      <c r="E17" s="45">
        <f t="shared" si="2"/>
        <v>4324</v>
      </c>
      <c r="F17" s="45">
        <f>SUM(F18:F19)</f>
        <v>56391</v>
      </c>
      <c r="G17" s="45">
        <f t="shared" ref="G17:AA17" si="3">SUM(G18:G19)</f>
        <v>43689</v>
      </c>
      <c r="H17" s="32"/>
      <c r="I17" s="45">
        <f t="shared" si="3"/>
        <v>916021.64743399876</v>
      </c>
      <c r="J17" s="45">
        <f t="shared" si="3"/>
        <v>14153.088</v>
      </c>
      <c r="K17" s="45">
        <f t="shared" si="3"/>
        <v>678544.73</v>
      </c>
      <c r="L17" s="45">
        <f t="shared" si="3"/>
        <v>68171.37</v>
      </c>
      <c r="M17" s="45">
        <f t="shared" si="3"/>
        <v>63483.53</v>
      </c>
      <c r="N17" s="45">
        <f t="shared" si="3"/>
        <v>810199.63</v>
      </c>
      <c r="O17" s="45">
        <f t="shared" si="3"/>
        <v>13813.518753424658</v>
      </c>
      <c r="P17" s="45">
        <f t="shared" si="3"/>
        <v>793383.25277501415</v>
      </c>
      <c r="Q17" s="45">
        <f t="shared" si="3"/>
        <v>771016.4874049261</v>
      </c>
      <c r="R17" s="45">
        <f t="shared" si="3"/>
        <v>500</v>
      </c>
      <c r="S17" s="45">
        <f t="shared" si="3"/>
        <v>7855.55</v>
      </c>
      <c r="T17" s="45">
        <f t="shared" si="3"/>
        <v>46.6</v>
      </c>
      <c r="U17" s="45">
        <f t="shared" si="3"/>
        <v>8402.15</v>
      </c>
      <c r="V17" s="45">
        <f t="shared" si="3"/>
        <v>500</v>
      </c>
      <c r="W17" s="45">
        <f t="shared" si="3"/>
        <v>7855.55</v>
      </c>
      <c r="X17" s="45">
        <f t="shared" si="3"/>
        <v>46.6</v>
      </c>
      <c r="Y17" s="45">
        <f t="shared" si="3"/>
        <v>8402.15</v>
      </c>
      <c r="Z17" s="45">
        <f t="shared" si="3"/>
        <v>-12092.733836157524</v>
      </c>
      <c r="AA17" s="179">
        <f t="shared" si="3"/>
        <v>-12092.733836157524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49897</v>
      </c>
      <c r="D18" s="46">
        <v>193</v>
      </c>
      <c r="E18" s="46">
        <v>4320</v>
      </c>
      <c r="F18" s="46">
        <f>SUM(C18:E18)</f>
        <v>54410</v>
      </c>
      <c r="G18" s="82">
        <v>41916</v>
      </c>
      <c r="H18" s="31"/>
      <c r="I18" s="82">
        <v>775785.56759999902</v>
      </c>
      <c r="J18" s="82">
        <v>14153.088</v>
      </c>
      <c r="K18" s="82">
        <v>618061.19999999995</v>
      </c>
      <c r="L18" s="82">
        <v>2704.79</v>
      </c>
      <c r="M18" s="82">
        <v>63318.53</v>
      </c>
      <c r="N18" s="58">
        <f>SUM(K18:M18)</f>
        <v>684084.52</v>
      </c>
      <c r="O18" s="82">
        <v>13813.518753424658</v>
      </c>
      <c r="P18" s="82">
        <v>668214.06938401423</v>
      </c>
      <c r="Q18" s="82">
        <v>645847.30401392619</v>
      </c>
      <c r="R18" s="82">
        <v>500</v>
      </c>
      <c r="S18" s="82">
        <v>0</v>
      </c>
      <c r="T18" s="82">
        <v>46.6</v>
      </c>
      <c r="U18" s="46">
        <f>SUM(R18:T18)</f>
        <v>546.6</v>
      </c>
      <c r="V18" s="82">
        <v>500</v>
      </c>
      <c r="W18" s="82">
        <v>0</v>
      </c>
      <c r="X18" s="82">
        <v>46.6</v>
      </c>
      <c r="Y18" s="46">
        <f>SUM(V18:X18)</f>
        <v>546.6</v>
      </c>
      <c r="Z18" s="82">
        <v>-18916.228336157525</v>
      </c>
      <c r="AA18" s="83">
        <v>-18916.228336157525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961</v>
      </c>
      <c r="D19" s="47">
        <v>1016</v>
      </c>
      <c r="E19" s="47">
        <v>4</v>
      </c>
      <c r="F19" s="47">
        <f>SUM(C19:E19)</f>
        <v>1981</v>
      </c>
      <c r="G19" s="85">
        <v>1773</v>
      </c>
      <c r="H19" s="30"/>
      <c r="I19" s="85">
        <v>140236.07983399977</v>
      </c>
      <c r="J19" s="85">
        <v>0</v>
      </c>
      <c r="K19" s="85">
        <v>60483.53</v>
      </c>
      <c r="L19" s="85">
        <v>65466.58</v>
      </c>
      <c r="M19" s="85">
        <v>165</v>
      </c>
      <c r="N19" s="59">
        <f>SUM(K19:M19)</f>
        <v>126115.11</v>
      </c>
      <c r="O19" s="85">
        <v>0</v>
      </c>
      <c r="P19" s="85">
        <v>125169.18339099988</v>
      </c>
      <c r="Q19" s="85">
        <v>125169.18339099988</v>
      </c>
      <c r="R19" s="85">
        <v>0</v>
      </c>
      <c r="S19" s="85">
        <v>7855.55</v>
      </c>
      <c r="T19" s="85">
        <v>0</v>
      </c>
      <c r="U19" s="47">
        <f>SUM(R19:T19)</f>
        <v>7855.55</v>
      </c>
      <c r="V19" s="85">
        <v>0</v>
      </c>
      <c r="W19" s="85">
        <v>7855.55</v>
      </c>
      <c r="X19" s="85">
        <v>0</v>
      </c>
      <c r="Y19" s="47">
        <f>SUM(V19:X19)</f>
        <v>7855.55</v>
      </c>
      <c r="Z19" s="85">
        <v>6823.4944999999998</v>
      </c>
      <c r="AA19" s="86">
        <v>6823.4944999999998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102026</v>
      </c>
      <c r="D20" s="48">
        <v>6815</v>
      </c>
      <c r="E20" s="48">
        <v>17863</v>
      </c>
      <c r="F20" s="48">
        <f>SUM(C20:E20)</f>
        <v>126704</v>
      </c>
      <c r="G20" s="88">
        <v>98440</v>
      </c>
      <c r="H20" s="29"/>
      <c r="I20" s="88">
        <v>80832874.577702448</v>
      </c>
      <c r="J20" s="88">
        <v>0</v>
      </c>
      <c r="K20" s="88">
        <v>56136836.560000002</v>
      </c>
      <c r="L20" s="88">
        <v>6907307.1600000001</v>
      </c>
      <c r="M20" s="88">
        <v>9839280.9499999993</v>
      </c>
      <c r="N20" s="60">
        <f>SUM(K20:M20)</f>
        <v>72883424.670000002</v>
      </c>
      <c r="O20" s="88">
        <v>0</v>
      </c>
      <c r="P20" s="88">
        <v>67856648.8026191</v>
      </c>
      <c r="Q20" s="88">
        <v>67856648.8026191</v>
      </c>
      <c r="R20" s="88">
        <v>41035775.399999999</v>
      </c>
      <c r="S20" s="88">
        <v>2221588.1</v>
      </c>
      <c r="T20" s="88">
        <v>9645880.1899999995</v>
      </c>
      <c r="U20" s="48">
        <f>SUM(R20:T20)</f>
        <v>52903243.689999998</v>
      </c>
      <c r="V20" s="88">
        <v>41035775.399999999</v>
      </c>
      <c r="W20" s="88">
        <v>2221588.1</v>
      </c>
      <c r="X20" s="88">
        <v>9645880.1899999995</v>
      </c>
      <c r="Y20" s="48">
        <f>SUM(V20:X20)</f>
        <v>52903243.689999998</v>
      </c>
      <c r="Z20" s="88">
        <v>53613290.179199994</v>
      </c>
      <c r="AA20" s="89">
        <v>53613290.179199994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2091</v>
      </c>
      <c r="D21" s="45">
        <f t="shared" si="5"/>
        <v>3656</v>
      </c>
      <c r="E21" s="45">
        <f t="shared" si="5"/>
        <v>9</v>
      </c>
      <c r="F21" s="45">
        <f>SUM(F22:F23)</f>
        <v>5756</v>
      </c>
      <c r="G21" s="45">
        <f t="shared" si="5"/>
        <v>5067</v>
      </c>
      <c r="H21" s="45">
        <f t="shared" si="5"/>
        <v>5756</v>
      </c>
      <c r="I21" s="45">
        <f t="shared" si="5"/>
        <v>9506980.7596810106</v>
      </c>
      <c r="J21" s="45">
        <f t="shared" si="5"/>
        <v>1408140.5923781581</v>
      </c>
      <c r="K21" s="45">
        <f t="shared" si="5"/>
        <v>2890585.54</v>
      </c>
      <c r="L21" s="45">
        <f t="shared" si="5"/>
        <v>5488646.71</v>
      </c>
      <c r="M21" s="45">
        <f t="shared" si="5"/>
        <v>14253.87</v>
      </c>
      <c r="N21" s="45">
        <f t="shared" si="5"/>
        <v>8393486.1199999992</v>
      </c>
      <c r="O21" s="45">
        <f t="shared" si="5"/>
        <v>1334266.6396786864</v>
      </c>
      <c r="P21" s="45">
        <f t="shared" si="5"/>
        <v>7157877.8006099891</v>
      </c>
      <c r="Q21" s="45">
        <f t="shared" si="5"/>
        <v>6170640.384793777</v>
      </c>
      <c r="R21" s="45">
        <f t="shared" si="5"/>
        <v>2010971.31</v>
      </c>
      <c r="S21" s="45">
        <f t="shared" si="5"/>
        <v>4601373.55</v>
      </c>
      <c r="T21" s="45">
        <f t="shared" si="5"/>
        <v>552</v>
      </c>
      <c r="U21" s="45">
        <f t="shared" si="5"/>
        <v>6612896.8599999994</v>
      </c>
      <c r="V21" s="45">
        <f t="shared" si="5"/>
        <v>1222680.3500000001</v>
      </c>
      <c r="W21" s="45">
        <f t="shared" si="5"/>
        <v>4601373.55</v>
      </c>
      <c r="X21" s="45">
        <f t="shared" si="5"/>
        <v>552</v>
      </c>
      <c r="Y21" s="45">
        <f t="shared" si="5"/>
        <v>5824605.9000000004</v>
      </c>
      <c r="Z21" s="45">
        <f t="shared" si="5"/>
        <v>6016933.8884795941</v>
      </c>
      <c r="AA21" s="179">
        <f t="shared" si="5"/>
        <v>5217446.9284795942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2091</v>
      </c>
      <c r="D22" s="41">
        <v>3656</v>
      </c>
      <c r="E22" s="41">
        <v>9</v>
      </c>
      <c r="F22" s="41">
        <f>SUM(C22:E22)</f>
        <v>5756</v>
      </c>
      <c r="G22" s="70">
        <v>5067</v>
      </c>
      <c r="H22" s="70">
        <v>5756</v>
      </c>
      <c r="I22" s="70">
        <v>9506980.7596810106</v>
      </c>
      <c r="J22" s="70">
        <v>1408140.5923781581</v>
      </c>
      <c r="K22" s="70">
        <v>2890585.54</v>
      </c>
      <c r="L22" s="70">
        <v>5488646.71</v>
      </c>
      <c r="M22" s="70">
        <v>14253.87</v>
      </c>
      <c r="N22" s="54">
        <f>SUM(K22:M22)</f>
        <v>8393486.1199999992</v>
      </c>
      <c r="O22" s="70">
        <v>1334266.6396786864</v>
      </c>
      <c r="P22" s="70">
        <v>7157877.8006099891</v>
      </c>
      <c r="Q22" s="70">
        <v>6170640.384793777</v>
      </c>
      <c r="R22" s="70">
        <v>2010971.31</v>
      </c>
      <c r="S22" s="70">
        <v>4601373.55</v>
      </c>
      <c r="T22" s="70">
        <v>552</v>
      </c>
      <c r="U22" s="41">
        <f>SUM(R22:T22)</f>
        <v>6612896.8599999994</v>
      </c>
      <c r="V22" s="70">
        <v>1222680.3500000001</v>
      </c>
      <c r="W22" s="70">
        <v>4601373.55</v>
      </c>
      <c r="X22" s="70">
        <v>552</v>
      </c>
      <c r="Y22" s="41">
        <f>SUM(V22:X22)</f>
        <v>5824605.9000000004</v>
      </c>
      <c r="Z22" s="70">
        <v>6016933.8884795941</v>
      </c>
      <c r="AA22" s="71">
        <v>5217446.9284795942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12508</v>
      </c>
      <c r="D24" s="49">
        <f t="shared" si="7"/>
        <v>1053332</v>
      </c>
      <c r="E24" s="49">
        <f t="shared" si="7"/>
        <v>9</v>
      </c>
      <c r="F24" s="49">
        <f>SUM(F25:F27)</f>
        <v>1065849</v>
      </c>
      <c r="G24" s="49">
        <f t="shared" si="7"/>
        <v>78533</v>
      </c>
      <c r="H24" s="49">
        <f t="shared" si="7"/>
        <v>1065809</v>
      </c>
      <c r="I24" s="49">
        <f t="shared" si="7"/>
        <v>3608267.8742386713</v>
      </c>
      <c r="J24" s="49">
        <f t="shared" si="7"/>
        <v>0</v>
      </c>
      <c r="K24" s="49">
        <f t="shared" si="7"/>
        <v>356573.64000000007</v>
      </c>
      <c r="L24" s="49">
        <f t="shared" si="7"/>
        <v>3144518.7366666682</v>
      </c>
      <c r="M24" s="49">
        <f t="shared" si="7"/>
        <v>1038.7</v>
      </c>
      <c r="N24" s="49">
        <f t="shared" si="7"/>
        <v>3502131.0766666681</v>
      </c>
      <c r="O24" s="49">
        <f t="shared" si="7"/>
        <v>0</v>
      </c>
      <c r="P24" s="49">
        <f t="shared" si="7"/>
        <v>3419443.2222417258</v>
      </c>
      <c r="Q24" s="49">
        <f t="shared" si="7"/>
        <v>3419443.2222417258</v>
      </c>
      <c r="R24" s="49">
        <f t="shared" si="7"/>
        <v>312416.17555555556</v>
      </c>
      <c r="S24" s="49">
        <f t="shared" si="7"/>
        <v>986701.59297385649</v>
      </c>
      <c r="T24" s="49">
        <f t="shared" si="7"/>
        <v>0</v>
      </c>
      <c r="U24" s="49">
        <f t="shared" si="7"/>
        <v>1299117.7685294119</v>
      </c>
      <c r="V24" s="49">
        <f t="shared" si="7"/>
        <v>312416.17555555556</v>
      </c>
      <c r="W24" s="49">
        <f t="shared" si="7"/>
        <v>986701.59297385649</v>
      </c>
      <c r="X24" s="49">
        <f t="shared" si="7"/>
        <v>0</v>
      </c>
      <c r="Y24" s="49">
        <f t="shared" si="7"/>
        <v>1299117.7685294119</v>
      </c>
      <c r="Z24" s="49">
        <f t="shared" si="7"/>
        <v>1270265.918820262</v>
      </c>
      <c r="AA24" s="184">
        <f t="shared" si="7"/>
        <v>1270265.918820262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10611</v>
      </c>
      <c r="D25" s="41">
        <v>1049542</v>
      </c>
      <c r="E25" s="41">
        <v>0</v>
      </c>
      <c r="F25" s="41">
        <f>SUM(C25:E25)</f>
        <v>1060153</v>
      </c>
      <c r="G25" s="70">
        <v>73549</v>
      </c>
      <c r="H25" s="70">
        <v>1060153</v>
      </c>
      <c r="I25" s="70">
        <v>2674588.1666666688</v>
      </c>
      <c r="J25" s="70">
        <v>0</v>
      </c>
      <c r="K25" s="70">
        <v>88692.000000000073</v>
      </c>
      <c r="L25" s="70">
        <v>2585896.1666666684</v>
      </c>
      <c r="M25" s="70">
        <v>0</v>
      </c>
      <c r="N25" s="54">
        <f>SUM(K25:M25)</f>
        <v>2674588.1666666684</v>
      </c>
      <c r="O25" s="70">
        <v>0</v>
      </c>
      <c r="P25" s="70">
        <v>2673145.672082724</v>
      </c>
      <c r="Q25" s="70">
        <v>2673145.672082724</v>
      </c>
      <c r="R25" s="70">
        <v>9033.2555555555646</v>
      </c>
      <c r="S25" s="70">
        <v>320093.47297385649</v>
      </c>
      <c r="T25" s="70">
        <v>0</v>
      </c>
      <c r="U25" s="41">
        <f>SUM(R25:T25)</f>
        <v>329126.72852941207</v>
      </c>
      <c r="V25" s="70">
        <v>9033.2555555555646</v>
      </c>
      <c r="W25" s="70">
        <v>320093.47297385649</v>
      </c>
      <c r="X25" s="70">
        <v>0</v>
      </c>
      <c r="Y25" s="41">
        <f>SUM(V25:X25)</f>
        <v>329126.72852941207</v>
      </c>
      <c r="Z25" s="70">
        <v>352221.18232026172</v>
      </c>
      <c r="AA25" s="71">
        <v>352221.18232026172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1857</v>
      </c>
      <c r="D26" s="104">
        <v>3790</v>
      </c>
      <c r="E26" s="104">
        <v>9</v>
      </c>
      <c r="F26" s="104">
        <f>SUM(C26:E26)</f>
        <v>5656</v>
      </c>
      <c r="G26" s="104">
        <v>4980</v>
      </c>
      <c r="H26" s="70">
        <v>5656</v>
      </c>
      <c r="I26" s="104">
        <v>905825.83507200249</v>
      </c>
      <c r="J26" s="104">
        <v>0</v>
      </c>
      <c r="K26" s="104">
        <v>244031.63</v>
      </c>
      <c r="L26" s="104">
        <v>558622.56999999995</v>
      </c>
      <c r="M26" s="104">
        <v>1038.7</v>
      </c>
      <c r="N26" s="39">
        <f>SUM(K26:M26)</f>
        <v>803692.89999999991</v>
      </c>
      <c r="O26" s="104">
        <v>0</v>
      </c>
      <c r="P26" s="104">
        <v>720201.1283990019</v>
      </c>
      <c r="Q26" s="104">
        <v>720201.1283990019</v>
      </c>
      <c r="R26" s="104">
        <v>258070.29</v>
      </c>
      <c r="S26" s="104">
        <v>666608.12</v>
      </c>
      <c r="T26" s="104">
        <v>0</v>
      </c>
      <c r="U26" s="104">
        <f>SUM(R26:T26)</f>
        <v>924678.41</v>
      </c>
      <c r="V26" s="104">
        <v>258070.29</v>
      </c>
      <c r="W26" s="104">
        <v>666608.12</v>
      </c>
      <c r="X26" s="104">
        <v>0</v>
      </c>
      <c r="Y26" s="104">
        <f>SUM(V26:X26)</f>
        <v>924678.41</v>
      </c>
      <c r="Z26" s="104">
        <v>941495.76150000002</v>
      </c>
      <c r="AA26" s="105">
        <v>941495.76150000002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40</v>
      </c>
      <c r="D27" s="50">
        <v>0</v>
      </c>
      <c r="E27" s="50">
        <v>0</v>
      </c>
      <c r="F27" s="50">
        <f>SUM(C27:E27)</f>
        <v>40</v>
      </c>
      <c r="G27" s="96">
        <v>4</v>
      </c>
      <c r="H27" s="30"/>
      <c r="I27" s="96">
        <v>27853.872500000005</v>
      </c>
      <c r="J27" s="96">
        <v>0</v>
      </c>
      <c r="K27" s="96">
        <v>23850.01</v>
      </c>
      <c r="L27" s="96">
        <v>0</v>
      </c>
      <c r="M27" s="96">
        <v>0</v>
      </c>
      <c r="N27" s="61">
        <f>SUM(K27:M27)</f>
        <v>23850.01</v>
      </c>
      <c r="O27" s="96">
        <v>0</v>
      </c>
      <c r="P27" s="96">
        <v>26096.421759999997</v>
      </c>
      <c r="Q27" s="96">
        <v>26096.421759999997</v>
      </c>
      <c r="R27" s="96">
        <v>45312.63</v>
      </c>
      <c r="S27" s="96">
        <v>0</v>
      </c>
      <c r="T27" s="96">
        <v>0</v>
      </c>
      <c r="U27" s="50">
        <f>SUM(R27:T27)</f>
        <v>45312.63</v>
      </c>
      <c r="V27" s="96">
        <v>45312.63</v>
      </c>
      <c r="W27" s="96">
        <v>0</v>
      </c>
      <c r="X27" s="96">
        <v>0</v>
      </c>
      <c r="Y27" s="50">
        <f>SUM(V27:X27)</f>
        <v>45312.63</v>
      </c>
      <c r="Z27" s="96">
        <v>-23451.025000000001</v>
      </c>
      <c r="AA27" s="97">
        <v>-23451.025000000001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1</v>
      </c>
      <c r="D29" s="51">
        <v>0</v>
      </c>
      <c r="E29" s="51">
        <v>0</v>
      </c>
      <c r="F29" s="51">
        <f>SUM(C29:E29)</f>
        <v>1</v>
      </c>
      <c r="G29" s="13">
        <v>1</v>
      </c>
      <c r="H29" s="34">
        <v>1</v>
      </c>
      <c r="I29" s="13">
        <v>112467.6</v>
      </c>
      <c r="J29" s="13">
        <v>102666.852</v>
      </c>
      <c r="K29" s="13">
        <v>112467.6</v>
      </c>
      <c r="L29" s="13">
        <v>0</v>
      </c>
      <c r="M29" s="13">
        <v>0</v>
      </c>
      <c r="N29" s="62">
        <f>SUM(K29:M29)</f>
        <v>112467.6</v>
      </c>
      <c r="O29" s="13">
        <v>102666.852</v>
      </c>
      <c r="P29" s="13">
        <v>117380.327665</v>
      </c>
      <c r="Q29" s="13">
        <v>81031.156870030318</v>
      </c>
      <c r="R29" s="13">
        <v>0</v>
      </c>
      <c r="S29" s="13">
        <v>0</v>
      </c>
      <c r="T29" s="13">
        <v>0</v>
      </c>
      <c r="U29" s="51">
        <f>SUM(R29:T29)</f>
        <v>0</v>
      </c>
      <c r="V29" s="13">
        <v>0</v>
      </c>
      <c r="W29" s="13">
        <v>0</v>
      </c>
      <c r="X29" s="13">
        <v>0</v>
      </c>
      <c r="Y29" s="51">
        <f>SUM(V29:X29)</f>
        <v>0</v>
      </c>
      <c r="Z29" s="13">
        <v>-4614.8650657534245</v>
      </c>
      <c r="AA29" s="20">
        <v>-4614.8650657534245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183">
        <f t="shared" ref="C30:AA30" si="9">SUM(C31:C32)</f>
        <v>1</v>
      </c>
      <c r="D30" s="49">
        <f t="shared" si="9"/>
        <v>0</v>
      </c>
      <c r="E30" s="49">
        <f t="shared" si="9"/>
        <v>0</v>
      </c>
      <c r="F30" s="49">
        <f>SUM(F31:F32)</f>
        <v>1</v>
      </c>
      <c r="G30" s="49">
        <f t="shared" si="9"/>
        <v>1</v>
      </c>
      <c r="H30" s="29"/>
      <c r="I30" s="49">
        <f t="shared" si="9"/>
        <v>52217.1</v>
      </c>
      <c r="J30" s="49">
        <f t="shared" si="9"/>
        <v>47664.84</v>
      </c>
      <c r="K30" s="49">
        <f t="shared" si="9"/>
        <v>52217.1</v>
      </c>
      <c r="L30" s="49">
        <f t="shared" si="9"/>
        <v>0</v>
      </c>
      <c r="M30" s="49">
        <f t="shared" si="9"/>
        <v>0</v>
      </c>
      <c r="N30" s="49">
        <f t="shared" si="9"/>
        <v>52217.1</v>
      </c>
      <c r="O30" s="49">
        <f t="shared" si="9"/>
        <v>47664.84</v>
      </c>
      <c r="P30" s="49">
        <f t="shared" si="9"/>
        <v>62896.858634999997</v>
      </c>
      <c r="Q30" s="49">
        <f t="shared" si="9"/>
        <v>6430.8784194150066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-127.19950000000028</v>
      </c>
      <c r="AA30" s="184">
        <f t="shared" si="9"/>
        <v>-127.19950000000028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1</v>
      </c>
      <c r="D32" s="110">
        <v>0</v>
      </c>
      <c r="E32" s="110">
        <v>0</v>
      </c>
      <c r="F32" s="110">
        <f>SUM(C32:E32)</f>
        <v>1</v>
      </c>
      <c r="G32" s="110">
        <v>1</v>
      </c>
      <c r="H32" s="102"/>
      <c r="I32" s="110">
        <v>52217.1</v>
      </c>
      <c r="J32" s="110">
        <v>47664.84</v>
      </c>
      <c r="K32" s="110">
        <v>52217.1</v>
      </c>
      <c r="L32" s="110">
        <v>0</v>
      </c>
      <c r="M32" s="110">
        <v>0</v>
      </c>
      <c r="N32" s="38">
        <f>SUM(K32:M32)</f>
        <v>52217.1</v>
      </c>
      <c r="O32" s="110">
        <v>47664.84</v>
      </c>
      <c r="P32" s="110">
        <v>62896.858634999997</v>
      </c>
      <c r="Q32" s="110">
        <v>6430.8784194150066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-127.19950000000028</v>
      </c>
      <c r="AA32" s="111">
        <v>-127.19950000000028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60">
        <f>SUM(K33:M33)</f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41.451284931506862</v>
      </c>
      <c r="AA33" s="89">
        <v>41.451284931506862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689</v>
      </c>
      <c r="D37" s="52">
        <v>3</v>
      </c>
      <c r="E37" s="52">
        <v>0</v>
      </c>
      <c r="F37" s="52">
        <f>SUM(C37:E37)</f>
        <v>692</v>
      </c>
      <c r="G37" s="94">
        <v>100</v>
      </c>
      <c r="H37" s="32"/>
      <c r="I37" s="94">
        <v>258525.54473300002</v>
      </c>
      <c r="J37" s="94">
        <v>64400.569299999996</v>
      </c>
      <c r="K37" s="94">
        <v>256599.45</v>
      </c>
      <c r="L37" s="94">
        <v>1798.85</v>
      </c>
      <c r="M37" s="94">
        <v>0</v>
      </c>
      <c r="N37" s="63">
        <f>SUM(K37:M37)</f>
        <v>258398.30000000002</v>
      </c>
      <c r="O37" s="94">
        <v>64400.569299999996</v>
      </c>
      <c r="P37" s="94">
        <v>278166.72282900003</v>
      </c>
      <c r="Q37" s="94">
        <v>213766.15352900003</v>
      </c>
      <c r="R37" s="94">
        <v>178.43</v>
      </c>
      <c r="S37" s="94">
        <v>0</v>
      </c>
      <c r="T37" s="94">
        <v>0</v>
      </c>
      <c r="U37" s="52">
        <f>SUM(R37:T37)</f>
        <v>178.43</v>
      </c>
      <c r="V37" s="94">
        <v>178.43</v>
      </c>
      <c r="W37" s="94">
        <v>0</v>
      </c>
      <c r="X37" s="94">
        <v>0</v>
      </c>
      <c r="Y37" s="52">
        <f>SUM(V37:X37)</f>
        <v>178.43</v>
      </c>
      <c r="Z37" s="94">
        <v>-48750.436301200003</v>
      </c>
      <c r="AA37" s="95">
        <v>-48750.436301200003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2018</v>
      </c>
      <c r="D38" s="48">
        <v>373</v>
      </c>
      <c r="E38" s="48">
        <v>3</v>
      </c>
      <c r="F38" s="48">
        <f>SUM(C38:E38)</f>
        <v>2394</v>
      </c>
      <c r="G38" s="88">
        <v>2138</v>
      </c>
      <c r="H38" s="33"/>
      <c r="I38" s="88">
        <v>1525661.8899859977</v>
      </c>
      <c r="J38" s="88">
        <v>608009.95718213124</v>
      </c>
      <c r="K38" s="88">
        <v>1289868.6200000001</v>
      </c>
      <c r="L38" s="88">
        <v>86984.69</v>
      </c>
      <c r="M38" s="88">
        <v>1185</v>
      </c>
      <c r="N38" s="60">
        <f>SUM(K38:M38)</f>
        <v>1378038.31</v>
      </c>
      <c r="O38" s="88">
        <v>603274.3319785092</v>
      </c>
      <c r="P38" s="88">
        <v>1548494.6710990013</v>
      </c>
      <c r="Q38" s="88">
        <v>950353.07117964362</v>
      </c>
      <c r="R38" s="88">
        <v>611437.77</v>
      </c>
      <c r="S38" s="88">
        <v>35699.82</v>
      </c>
      <c r="T38" s="88">
        <v>0</v>
      </c>
      <c r="U38" s="48">
        <f>SUM(R38:T38)</f>
        <v>647137.59</v>
      </c>
      <c r="V38" s="88">
        <v>248801.77000000002</v>
      </c>
      <c r="W38" s="88">
        <v>35699.82</v>
      </c>
      <c r="X38" s="88">
        <v>0</v>
      </c>
      <c r="Y38" s="48">
        <f>SUM(V38:X38)</f>
        <v>284501.59000000003</v>
      </c>
      <c r="Z38" s="88">
        <v>527779.4375298745</v>
      </c>
      <c r="AA38" s="89">
        <v>175959.1335298745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2114</v>
      </c>
      <c r="D39" s="48">
        <v>3654</v>
      </c>
      <c r="E39" s="48">
        <v>9</v>
      </c>
      <c r="F39" s="48">
        <f>SUM(C39:E39)</f>
        <v>5777</v>
      </c>
      <c r="G39" s="88">
        <v>5071</v>
      </c>
      <c r="H39" s="33"/>
      <c r="I39" s="88">
        <v>187043.73254299944</v>
      </c>
      <c r="J39" s="88">
        <v>361.44405737704915</v>
      </c>
      <c r="K39" s="88">
        <v>51794.27</v>
      </c>
      <c r="L39" s="88">
        <v>111785.69</v>
      </c>
      <c r="M39" s="88">
        <v>15.5</v>
      </c>
      <c r="N39" s="60">
        <f>SUM(K39:M39)</f>
        <v>163595.46</v>
      </c>
      <c r="O39" s="88">
        <v>361.44405737704915</v>
      </c>
      <c r="P39" s="88">
        <v>151245.87131500038</v>
      </c>
      <c r="Q39" s="88">
        <v>142360.78890145893</v>
      </c>
      <c r="R39" s="88">
        <v>23619</v>
      </c>
      <c r="S39" s="88">
        <v>70072</v>
      </c>
      <c r="T39" s="88">
        <v>55</v>
      </c>
      <c r="U39" s="48">
        <f>SUM(R39:T39)</f>
        <v>93746</v>
      </c>
      <c r="V39" s="88">
        <v>23619</v>
      </c>
      <c r="W39" s="88">
        <v>70072</v>
      </c>
      <c r="X39" s="88">
        <v>55</v>
      </c>
      <c r="Y39" s="48">
        <f>SUM(V39:X39)</f>
        <v>93746</v>
      </c>
      <c r="Z39" s="88">
        <v>76732.174297131147</v>
      </c>
      <c r="AA39" s="89">
        <v>76732.174297131147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297</v>
      </c>
      <c r="D40" s="49">
        <f t="shared" si="13"/>
        <v>0</v>
      </c>
      <c r="E40" s="49">
        <f t="shared" si="13"/>
        <v>0</v>
      </c>
      <c r="F40" s="49">
        <f>SUM(F41:F43)</f>
        <v>297</v>
      </c>
      <c r="G40" s="49">
        <f t="shared" si="13"/>
        <v>142</v>
      </c>
      <c r="H40" s="33"/>
      <c r="I40" s="49">
        <f t="shared" si="13"/>
        <v>432254.63550000003</v>
      </c>
      <c r="J40" s="49">
        <f t="shared" si="13"/>
        <v>687664.7976608735</v>
      </c>
      <c r="K40" s="49">
        <f t="shared" si="13"/>
        <v>426024.48000000004</v>
      </c>
      <c r="L40" s="49">
        <f t="shared" si="13"/>
        <v>0</v>
      </c>
      <c r="M40" s="49">
        <f t="shared" si="13"/>
        <v>0</v>
      </c>
      <c r="N40" s="49">
        <f t="shared" si="13"/>
        <v>426024.48000000004</v>
      </c>
      <c r="O40" s="49">
        <f t="shared" si="13"/>
        <v>684850.17026716063</v>
      </c>
      <c r="P40" s="49">
        <f t="shared" si="13"/>
        <v>1014919.3300719999</v>
      </c>
      <c r="Q40" s="49">
        <f t="shared" si="13"/>
        <v>22412.184909213887</v>
      </c>
      <c r="R40" s="49">
        <f t="shared" si="13"/>
        <v>12590666.130000001</v>
      </c>
      <c r="S40" s="49">
        <f t="shared" si="13"/>
        <v>0</v>
      </c>
      <c r="T40" s="49">
        <f t="shared" si="13"/>
        <v>0</v>
      </c>
      <c r="U40" s="49">
        <f t="shared" si="13"/>
        <v>12590666.130000001</v>
      </c>
      <c r="V40" s="49">
        <f t="shared" si="13"/>
        <v>1763572.0050000008</v>
      </c>
      <c r="W40" s="49">
        <f t="shared" si="13"/>
        <v>0</v>
      </c>
      <c r="X40" s="49">
        <f t="shared" si="13"/>
        <v>0</v>
      </c>
      <c r="Y40" s="49">
        <f t="shared" si="13"/>
        <v>1763572.0050000008</v>
      </c>
      <c r="Z40" s="49">
        <f t="shared" si="13"/>
        <v>3273444.738119036</v>
      </c>
      <c r="AA40" s="184">
        <f t="shared" si="13"/>
        <v>873195.02522511093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2</v>
      </c>
      <c r="D41" s="53">
        <v>0</v>
      </c>
      <c r="E41" s="53">
        <v>0</v>
      </c>
      <c r="F41" s="53">
        <f>SUM(C41:E41)</f>
        <v>2</v>
      </c>
      <c r="G41" s="99">
        <v>3</v>
      </c>
      <c r="H41" s="31"/>
      <c r="I41" s="99">
        <v>58837.8</v>
      </c>
      <c r="J41" s="99">
        <v>29418.9</v>
      </c>
      <c r="K41" s="99">
        <v>58837.8</v>
      </c>
      <c r="L41" s="99">
        <v>0</v>
      </c>
      <c r="M41" s="99">
        <v>0</v>
      </c>
      <c r="N41" s="64">
        <f>SUM(K41:M41)</f>
        <v>58837.8</v>
      </c>
      <c r="O41" s="99">
        <v>29418.9</v>
      </c>
      <c r="P41" s="99">
        <v>85502.036859000014</v>
      </c>
      <c r="Q41" s="99">
        <v>37901.9682891095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-7221.2549999999992</v>
      </c>
      <c r="AA41" s="100">
        <v>-3543.1849999999995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292</v>
      </c>
      <c r="D42" s="104">
        <v>0</v>
      </c>
      <c r="E42" s="104">
        <v>0</v>
      </c>
      <c r="F42" s="104">
        <f>SUM(C42:E42)</f>
        <v>292</v>
      </c>
      <c r="G42" s="104">
        <v>138</v>
      </c>
      <c r="H42" s="102"/>
      <c r="I42" s="104">
        <v>348105.56550000003</v>
      </c>
      <c r="J42" s="104">
        <v>645590.26266087347</v>
      </c>
      <c r="K42" s="104">
        <v>342097.03</v>
      </c>
      <c r="L42" s="104">
        <v>0</v>
      </c>
      <c r="M42" s="104">
        <v>0</v>
      </c>
      <c r="N42" s="39">
        <f>SUM(K42:M42)</f>
        <v>342097.03</v>
      </c>
      <c r="O42" s="104">
        <v>642886.44311894593</v>
      </c>
      <c r="P42" s="104">
        <v>878999.984405</v>
      </c>
      <c r="Q42" s="104">
        <v>-40698.437268039386</v>
      </c>
      <c r="R42" s="104">
        <v>12590666.130000001</v>
      </c>
      <c r="S42" s="104">
        <v>0</v>
      </c>
      <c r="T42" s="104">
        <v>0</v>
      </c>
      <c r="U42" s="104">
        <f>SUM(R42:T42)</f>
        <v>12590666.130000001</v>
      </c>
      <c r="V42" s="104">
        <v>1763572.0050000008</v>
      </c>
      <c r="W42" s="104">
        <v>0</v>
      </c>
      <c r="X42" s="104">
        <v>0</v>
      </c>
      <c r="Y42" s="104">
        <f>SUM(V42:X42)</f>
        <v>1763572.0050000008</v>
      </c>
      <c r="Z42" s="104">
        <v>3281324.7125014467</v>
      </c>
      <c r="AA42" s="105">
        <v>877396.92960752174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3</v>
      </c>
      <c r="D43" s="50">
        <v>0</v>
      </c>
      <c r="E43" s="50">
        <v>0</v>
      </c>
      <c r="F43" s="50">
        <f>SUM(C43:E43)</f>
        <v>3</v>
      </c>
      <c r="G43" s="96">
        <v>1</v>
      </c>
      <c r="H43" s="30"/>
      <c r="I43" s="96">
        <v>25311.27</v>
      </c>
      <c r="J43" s="96">
        <v>12655.635</v>
      </c>
      <c r="K43" s="96">
        <v>25089.65</v>
      </c>
      <c r="L43" s="96">
        <v>0</v>
      </c>
      <c r="M43" s="96">
        <v>0</v>
      </c>
      <c r="N43" s="61">
        <f>SUM(K43:M43)</f>
        <v>25089.65</v>
      </c>
      <c r="O43" s="96">
        <v>12544.827148214687</v>
      </c>
      <c r="P43" s="96">
        <v>50417.308808000002</v>
      </c>
      <c r="Q43" s="96">
        <v>25208.653888143774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-658.71938241073394</v>
      </c>
      <c r="AA43" s="97">
        <v>-658.71938241073394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-21321.238819999999</v>
      </c>
      <c r="AA44" s="89">
        <v>-21321.238819999999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183">
        <f t="shared" ref="C45:AA45" si="15">SUM(C46:C48)</f>
        <v>2684</v>
      </c>
      <c r="D45" s="49">
        <f t="shared" si="15"/>
        <v>222</v>
      </c>
      <c r="E45" s="49">
        <f t="shared" si="15"/>
        <v>290</v>
      </c>
      <c r="F45" s="49">
        <f>SUM(F46:F48)</f>
        <v>3196</v>
      </c>
      <c r="G45" s="49">
        <f t="shared" si="15"/>
        <v>2847</v>
      </c>
      <c r="H45" s="33"/>
      <c r="I45" s="49">
        <f t="shared" si="15"/>
        <v>683805.12584899995</v>
      </c>
      <c r="J45" s="49">
        <f t="shared" si="15"/>
        <v>192539.97289999999</v>
      </c>
      <c r="K45" s="49">
        <f t="shared" si="15"/>
        <v>607337.36</v>
      </c>
      <c r="L45" s="49">
        <f t="shared" si="15"/>
        <v>28128.58</v>
      </c>
      <c r="M45" s="49">
        <f t="shared" si="15"/>
        <v>10535.22</v>
      </c>
      <c r="N45" s="49">
        <f t="shared" si="15"/>
        <v>646001.15999999992</v>
      </c>
      <c r="O45" s="49">
        <f t="shared" si="15"/>
        <v>192539.96439999997</v>
      </c>
      <c r="P45" s="49">
        <f t="shared" si="15"/>
        <v>612090.33180599893</v>
      </c>
      <c r="Q45" s="49">
        <f t="shared" si="15"/>
        <v>451421.94821674365</v>
      </c>
      <c r="R45" s="49">
        <f t="shared" si="15"/>
        <v>17200</v>
      </c>
      <c r="S45" s="49">
        <f t="shared" si="15"/>
        <v>0</v>
      </c>
      <c r="T45" s="49">
        <f t="shared" si="15"/>
        <v>0</v>
      </c>
      <c r="U45" s="49">
        <f t="shared" si="15"/>
        <v>17200</v>
      </c>
      <c r="V45" s="49">
        <f t="shared" si="15"/>
        <v>17200</v>
      </c>
      <c r="W45" s="49">
        <f t="shared" si="15"/>
        <v>0</v>
      </c>
      <c r="X45" s="49">
        <f t="shared" si="15"/>
        <v>0</v>
      </c>
      <c r="Y45" s="49">
        <f t="shared" si="15"/>
        <v>17200</v>
      </c>
      <c r="Z45" s="49">
        <f t="shared" si="15"/>
        <v>-3761.9843235999942</v>
      </c>
      <c r="AA45" s="184">
        <f t="shared" si="15"/>
        <v>-3761.9843235999942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2604</v>
      </c>
      <c r="D46" s="107">
        <v>37</v>
      </c>
      <c r="E46" s="107">
        <v>289</v>
      </c>
      <c r="F46" s="107">
        <f>SUM(C46:E46)</f>
        <v>2930</v>
      </c>
      <c r="G46" s="107">
        <v>2592</v>
      </c>
      <c r="H46" s="31"/>
      <c r="I46" s="107">
        <v>305449.47047999996</v>
      </c>
      <c r="J46" s="107">
        <v>60306.16</v>
      </c>
      <c r="K46" s="107">
        <v>245588.19</v>
      </c>
      <c r="L46" s="107">
        <v>13362.96</v>
      </c>
      <c r="M46" s="107">
        <v>10385.219999999999</v>
      </c>
      <c r="N46" s="40">
        <f>SUM(K46:M46)</f>
        <v>269336.37</v>
      </c>
      <c r="O46" s="107">
        <v>60306.151499999993</v>
      </c>
      <c r="P46" s="107">
        <v>269494.44260299893</v>
      </c>
      <c r="Q46" s="107">
        <v>202267.36629862542</v>
      </c>
      <c r="R46" s="107">
        <v>15700</v>
      </c>
      <c r="S46" s="107">
        <v>0</v>
      </c>
      <c r="T46" s="107">
        <v>0</v>
      </c>
      <c r="U46" s="107">
        <f>SUM(R46:T46)</f>
        <v>15700</v>
      </c>
      <c r="V46" s="107">
        <v>15700</v>
      </c>
      <c r="W46" s="107">
        <v>0</v>
      </c>
      <c r="X46" s="107">
        <v>0</v>
      </c>
      <c r="Y46" s="107">
        <f>SUM(V46:X46)</f>
        <v>15700</v>
      </c>
      <c r="Z46" s="107">
        <v>10042.3148642</v>
      </c>
      <c r="AA46" s="108">
        <v>10042.3148642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6</v>
      </c>
      <c r="D47" s="42">
        <v>0</v>
      </c>
      <c r="E47" s="42">
        <v>0</v>
      </c>
      <c r="F47" s="42">
        <f>SUM(C47:E47)</f>
        <v>6</v>
      </c>
      <c r="G47" s="73">
        <v>6</v>
      </c>
      <c r="H47" s="102"/>
      <c r="I47" s="73">
        <v>4586.16</v>
      </c>
      <c r="J47" s="73">
        <v>1679.5</v>
      </c>
      <c r="K47" s="73">
        <v>4446.43</v>
      </c>
      <c r="L47" s="73">
        <v>0</v>
      </c>
      <c r="M47" s="73">
        <v>0</v>
      </c>
      <c r="N47" s="55">
        <f>SUM(K47:M47)</f>
        <v>4446.43</v>
      </c>
      <c r="O47" s="73">
        <v>1679.5</v>
      </c>
      <c r="P47" s="73">
        <v>2271.3377190000006</v>
      </c>
      <c r="Q47" s="73">
        <v>2165.7953692732244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-20.571499999999986</v>
      </c>
      <c r="AA47" s="74">
        <v>-20.571499999999986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74</v>
      </c>
      <c r="D48" s="50">
        <v>185</v>
      </c>
      <c r="E48" s="50">
        <v>1</v>
      </c>
      <c r="F48" s="50">
        <f>SUM(C48:E48)</f>
        <v>260</v>
      </c>
      <c r="G48" s="96">
        <v>249</v>
      </c>
      <c r="H48" s="102"/>
      <c r="I48" s="96">
        <v>373769.49536900007</v>
      </c>
      <c r="J48" s="96">
        <v>130554.31289999998</v>
      </c>
      <c r="K48" s="96">
        <v>357302.74</v>
      </c>
      <c r="L48" s="96">
        <v>14765.62</v>
      </c>
      <c r="M48" s="96">
        <v>150</v>
      </c>
      <c r="N48" s="61">
        <f>SUM(K48:M48)</f>
        <v>372218.36</v>
      </c>
      <c r="O48" s="96">
        <v>130554.31289999998</v>
      </c>
      <c r="P48" s="96">
        <v>340324.55148399994</v>
      </c>
      <c r="Q48" s="96">
        <v>246988.78654884503</v>
      </c>
      <c r="R48" s="96">
        <v>1500</v>
      </c>
      <c r="S48" s="96">
        <v>0</v>
      </c>
      <c r="T48" s="96">
        <v>0</v>
      </c>
      <c r="U48" s="50">
        <f>SUM(R48:T48)</f>
        <v>1500</v>
      </c>
      <c r="V48" s="96">
        <v>1500</v>
      </c>
      <c r="W48" s="96">
        <v>0</v>
      </c>
      <c r="X48" s="96">
        <v>0</v>
      </c>
      <c r="Y48" s="50">
        <f>SUM(V48:X48)</f>
        <v>1500</v>
      </c>
      <c r="Z48" s="96">
        <v>-13783.727687799994</v>
      </c>
      <c r="AA48" s="97">
        <v>-13783.727687799994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64" t="s">
        <v>69</v>
      </c>
      <c r="B50" s="265"/>
      <c r="C50" s="37">
        <f>C11+C16+C17+C20+C21+C24+C28+C29+C30+C33+C34+C37+C38+C39+C40+C44+C45+C49</f>
        <v>237837</v>
      </c>
      <c r="D50" s="14">
        <f>D11+D16+D17+D20+D21+D24+D28+D29+D30+D33+D34+D37+D38+D39+D40+D44+D45+D49</f>
        <v>1086380</v>
      </c>
      <c r="E50" s="14">
        <f>E11+E16+E17+E20+E21+E24+E28+E29+E30+E33+E34+E37+E38+E39+E40+E44+E45+E49</f>
        <v>27117</v>
      </c>
      <c r="F50" s="14">
        <f>F11+F16+F17+F20+F21+F24+F28+F29+F30+F33+F34+F37+F38+F39+F40+F44+F45+F49</f>
        <v>1351334</v>
      </c>
      <c r="G50" s="14">
        <f>G11+G16+G17+G20+G21+G24+G28+G29+G30+G33+G34+G37+G38+G39+G40+G44+G45+G49</f>
        <v>293147</v>
      </c>
      <c r="H50" s="14">
        <f t="shared" ref="H50:AL50" si="17">H11+H16+H17+H20+H21+H24+H28+H29+H30+H33+H34+H37+H38+H39+H40+H44+H45+H49</f>
        <v>1071566</v>
      </c>
      <c r="I50" s="14">
        <f t="shared" si="17"/>
        <v>99650996.388065189</v>
      </c>
      <c r="J50" s="14">
        <f t="shared" si="17"/>
        <v>3706102.4705765159</v>
      </c>
      <c r="K50" s="14">
        <f t="shared" si="17"/>
        <v>63690684.530000001</v>
      </c>
      <c r="L50" s="14">
        <f t="shared" si="17"/>
        <v>16339155.676666666</v>
      </c>
      <c r="M50" s="14">
        <f t="shared" si="17"/>
        <v>9959674.709999999</v>
      </c>
      <c r="N50" s="14">
        <f t="shared" si="17"/>
        <v>89989514.916666657</v>
      </c>
      <c r="O50" s="14">
        <f t="shared" si="17"/>
        <v>3420526.3810428525</v>
      </c>
      <c r="P50" s="14">
        <f t="shared" si="17"/>
        <v>84370855.682075828</v>
      </c>
      <c r="Q50" s="14">
        <f t="shared" si="17"/>
        <v>81074056.039045617</v>
      </c>
      <c r="R50" s="14">
        <f t="shared" si="17"/>
        <v>56759985.795555562</v>
      </c>
      <c r="S50" s="14">
        <f t="shared" si="17"/>
        <v>7975086.4029738568</v>
      </c>
      <c r="T50" s="14">
        <f t="shared" si="17"/>
        <v>9649552.959999999</v>
      </c>
      <c r="U50" s="14">
        <f>U11+U16+U17+U20+U21+U24+U28+U29+U30+U33+U34+U37+U38+U39+U40+U44+U45+U49</f>
        <v>74384625.158529416</v>
      </c>
      <c r="V50" s="14">
        <f t="shared" si="17"/>
        <v>44745382.20255556</v>
      </c>
      <c r="W50" s="14">
        <f t="shared" si="17"/>
        <v>7975086.4029738568</v>
      </c>
      <c r="X50" s="14">
        <f t="shared" si="17"/>
        <v>9649552.959999999</v>
      </c>
      <c r="Y50" s="14">
        <f t="shared" si="17"/>
        <v>62370021.565529414</v>
      </c>
      <c r="Z50" s="14">
        <f t="shared" si="17"/>
        <v>64970216.247997649</v>
      </c>
      <c r="AA50" s="15">
        <f t="shared" si="17"/>
        <v>61401510.316103727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2024-03-28T12:54:32Z</dcterms:modified>
</cp:coreProperties>
</file>